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<sst xmlns="http://schemas.openxmlformats.org/spreadsheetml/2006/main" count="281" uniqueCount="148">
  <si>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</si>
  <si>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</si>
  <si>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</si>
  <si>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</si>
  <si>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</si>
  <si>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</si>
  <si>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</si>
  <si>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</si>
  <si>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</si>
  <si>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</si>
  <si>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</si>
  <si>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</si>
  <si>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</si>
  <si>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</si>
  <si>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</si>
  <si>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</si>
  <si>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</si>
  <si>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</si>
  <si>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</si>
  <si>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</si>
  <si>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</si>
  <si>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</si>
  <si>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</si>
  <si>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</si>
  <si>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</si>
  <si>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</si>
  <si>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</si>
  <si>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</si>
  <si>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</si>
  <si>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</si>
  <si>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</si>
  <si>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</si>
  <si>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</si>
  <si>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</si>
  <si>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</si>
  <si>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</si>
  <si>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</si>
  <si>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</si>
  <si>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</si>
  <si>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</si>
  <si>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</si>
  <si>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</si>
  <si>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</si>
  <si>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</si>
  <si>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</si>
  <si>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</si>
  <si>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</si>
  <si>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</si>
  <si>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</si>
  <si>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</si>
  <si>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</si>
  <si>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</si>
  <si>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</si>
  <si>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</si>
  <si>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</si>
  <si>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</si>
  <si>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</si>
  <si>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</si>
  <si>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</si>
  <si>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</si>
  <si>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</si>
  <si>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</si>
  <si>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</si>
  <si>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</si>
  <si>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</si>
  <si>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</si>
  <si>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</si>
  <si>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</si>
  <si>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</si>
  <si>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</si>
  <si>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</si>
  <si>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</si>
  <si>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</si>
  <si>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</si>
  <si>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</si>
  <si>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</si>
  <si>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</si>
  <si>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</si>
  <si>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</si>
  <si>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</si>
  <si>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</si>
  <si>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</si>
  <si>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</si>
  <si>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</si>
  <si>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</si>
  <si>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</si>
  <si>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</si>
  <si>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</si>
  <si>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</si>
  <si>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</si>
  <si>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</si>
  <si>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</si>
  <si>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</si>
  <si>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</si>
  <si>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</si>
  <si>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</si>
  <si>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</si>
  <si>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</si>
  <si>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</si>
  <si>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</si>
  <si>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</si>
  <si>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</si>
  <si>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</si>
  <si>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</si>
  <si>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</si>
  <si>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t>650 20203003 10 0000 151</t>
  </si>
  <si>
    <t>650 20203015 10 0000 151</t>
  </si>
  <si>
    <t>650 20204014 10 0000 151</t>
  </si>
  <si>
    <t>650 20204999 10 0000 151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</si>
  <si>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</si>
  <si>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</si>
  <si>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</si>
  <si>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</si>
  <si>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</si>
  <si>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</si>
  <si>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</si>
  <si>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 xml:space="preserve">650 11302995 10 0000 130 </t>
  </si>
  <si>
    <t>Дотации бюджетам сельских  поселений на выравнивание бюджетной обеспеченности</t>
  </si>
  <si>
    <t>650 20201001 10 0000 151</t>
  </si>
  <si>
    <t>Дотации бюджетам сельских 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</si>
  <si>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</si>
  <si>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</si>
  <si>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</si>
  <si>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</si>
  <si>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</si>
  <si>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</si>
  <si>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</si>
  <si>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</si>
  <si>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</si>
  <si>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</si>
  <si>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</si>
  <si>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</si>
  <si>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</si>
  <si>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</si>
  <si>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</si>
  <si>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</si>
  <si>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Невыясненные поступления, зачисляемые в бюджеты сельских поселений</t>
  </si>
  <si>
    <t>650 11701050 10 0000 180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</si>
  <si>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</si>
  <si>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650 21805010 10 0000 151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</si>
  <si>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</si>
  <si>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</si>
  <si>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</si>
  <si>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на  1 июля  2016  г.</t>
  </si>
  <si>
    <t>01.07.2016</t>
  </si>
  <si>
    <t>Прочие безвозмездные поступления в бюджеты сельских поселений</t>
  </si>
  <si>
    <t>650 20705030 10 0000 180</t>
  </si>
  <si>
    <t>" 08 " июля  2016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</si>
</sst>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</cols>
  <sheetData>
    <row r="1" spans="1:9" ht="18" customHeight="1">
      <c r="A1" s="148" t="s">
        <v>129</v>
      </c>
      <c r="B1" s="149"/>
      <c r="C1" s="149"/>
      <c r="D1" s="149"/>
      <c r="E1" s="149"/>
      <c r="F1" s="149"/>
      <c r="G1" s="149"/>
      <c r="H1" s="149"/>
      <c r="I1" s="12"/>
    </row>
    <row r="2" spans="1:10" ht="16.5" customHeight="1">
      <c r="A2" s="149"/>
      <c r="B2" s="149"/>
      <c r="C2" s="149"/>
      <c r="D2" s="149"/>
      <c r="E2" s="149"/>
      <c r="F2" s="149"/>
      <c r="G2" s="149"/>
      <c r="H2" s="149"/>
      <c r="J2" t="s">
        <v>128</v>
      </c>
    </row>
    <row r="3" spans="1:9" ht="16.5" customHeight="1" thickBot="1">
      <c r="A3" s="149"/>
      <c r="B3" s="149"/>
      <c r="C3" s="149"/>
      <c r="D3" s="149"/>
      <c r="E3" s="149"/>
      <c r="F3" s="149"/>
      <c r="G3" s="149"/>
      <c r="H3" s="14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143</v>
      </c>
      <c r="E5" s="16"/>
      <c r="F5" s="16"/>
      <c r="G5" s="16"/>
      <c r="H5" s="15" t="s">
        <v>39</v>
      </c>
      <c r="I5" s="23" t="s">
        <v>144</v>
      </c>
    </row>
    <row r="6" spans="1:9" ht="39.75" customHeight="1">
      <c r="A6" s="147" t="s">
        <v>125</v>
      </c>
      <c r="B6" s="147"/>
      <c r="C6" s="147"/>
      <c r="D6" s="147"/>
      <c r="E6" s="130" t="s">
        <v>128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0" t="s">
        <v>103</v>
      </c>
      <c r="C7" s="150"/>
      <c r="D7" s="150"/>
      <c r="E7" s="150"/>
      <c r="F7" s="150"/>
      <c r="G7" s="150"/>
      <c r="H7" s="87" t="s">
        <v>82</v>
      </c>
      <c r="I7" s="23" t="s">
        <v>100</v>
      </c>
    </row>
    <row r="8" spans="1:9" ht="13.5" customHeight="1">
      <c r="A8" s="15" t="s">
        <v>94</v>
      </c>
      <c r="B8" s="151" t="s">
        <v>104</v>
      </c>
      <c r="C8" s="151"/>
      <c r="D8" s="151"/>
      <c r="E8" s="151"/>
      <c r="F8" s="151"/>
      <c r="G8" s="151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128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5" t="s">
        <v>30</v>
      </c>
      <c r="B21" s="62" t="s">
        <v>48</v>
      </c>
      <c r="C21" s="110" t="s">
        <v>73</v>
      </c>
      <c r="D21" s="137">
        <f>SUM(D23:D39)</f>
        <v>36027494.1</v>
      </c>
      <c r="E21" s="137">
        <f>SUM(E23:E39)</f>
        <v>18458564.409999996</v>
      </c>
      <c r="F21" s="138">
        <f>SUMIF($C22:$C30,"&lt;&gt;*000",F22:F30)</f>
        <v>0</v>
      </c>
      <c r="G21" s="138">
        <f>SUMIF($C22:$C30,"&lt;&gt;*000",G22:G30)</f>
        <v>0</v>
      </c>
      <c r="H21" s="138">
        <f>SUM(H23:H38)</f>
        <v>18451571.799999997</v>
      </c>
      <c r="I21" s="139">
        <f>SUM(I23:I37)</f>
        <v>17575922.3</v>
      </c>
    </row>
    <row r="22" spans="1:9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38">SUM(E22:G22)</f>
        <v>0</v>
      </c>
      <c r="I22" s="140">
        <f aca="true" t="shared" si="1" ref="I22:I30">IF(D22=0,0,D22-H22)</f>
        <v>0</v>
      </c>
    </row>
    <row r="23" spans="1:9" ht="90" customHeight="1">
      <c r="A23" s="131" t="s">
        <v>112</v>
      </c>
      <c r="B23" s="132"/>
      <c r="C23" s="124" t="s">
        <v>110</v>
      </c>
      <c r="D23" s="141">
        <v>1322400</v>
      </c>
      <c r="E23" s="141">
        <v>518687.96</v>
      </c>
      <c r="F23" s="142"/>
      <c r="G23" s="142"/>
      <c r="H23" s="142">
        <f t="shared" si="0"/>
        <v>518687.96</v>
      </c>
      <c r="I23" s="143">
        <f t="shared" si="1"/>
        <v>803712.04</v>
      </c>
    </row>
    <row r="24" spans="1:9" ht="50.25" customHeight="1">
      <c r="A24" s="118" t="s">
        <v>130</v>
      </c>
      <c r="B24" s="119"/>
      <c r="C24" s="124" t="s">
        <v>131</v>
      </c>
      <c r="D24" s="141">
        <v>101600</v>
      </c>
      <c r="E24" s="141">
        <v>16936.27</v>
      </c>
      <c r="F24" s="142"/>
      <c r="G24" s="142"/>
      <c r="H24" s="142">
        <f t="shared" si="0"/>
        <v>16936.27</v>
      </c>
      <c r="I24" s="143">
        <f t="shared" si="1"/>
        <v>84663.73</v>
      </c>
    </row>
    <row r="25" spans="1:9" ht="50.25" customHeight="1">
      <c r="A25" s="118" t="s">
        <v>132</v>
      </c>
      <c r="B25" s="119"/>
      <c r="C25" s="124" t="s">
        <v>133</v>
      </c>
      <c r="D25" s="141">
        <v>12500</v>
      </c>
      <c r="E25" s="141">
        <v>5111</v>
      </c>
      <c r="F25" s="142"/>
      <c r="G25" s="142"/>
      <c r="H25" s="142">
        <f t="shared" si="0"/>
        <v>5111</v>
      </c>
      <c r="I25" s="143">
        <f t="shared" si="1"/>
        <v>7389</v>
      </c>
    </row>
    <row r="26" spans="1:9" ht="50.25" customHeight="1">
      <c r="A26" s="118" t="s">
        <v>134</v>
      </c>
      <c r="B26" s="119"/>
      <c r="C26" s="124" t="s">
        <v>135</v>
      </c>
      <c r="D26" s="141">
        <v>14400</v>
      </c>
      <c r="E26" s="141">
        <v>1389.36</v>
      </c>
      <c r="F26" s="142"/>
      <c r="G26" s="142"/>
      <c r="H26" s="142">
        <f t="shared" si="0"/>
        <v>1389.36</v>
      </c>
      <c r="I26" s="143">
        <f t="shared" si="1"/>
        <v>13010.64</v>
      </c>
    </row>
    <row r="27" spans="1:9" ht="78.75">
      <c r="A27" s="118" t="s">
        <v>113</v>
      </c>
      <c r="B27" s="119"/>
      <c r="C27" s="124" t="s">
        <v>114</v>
      </c>
      <c r="D27" s="141">
        <v>5000</v>
      </c>
      <c r="E27" s="141">
        <v>3200</v>
      </c>
      <c r="F27" s="142"/>
      <c r="G27" s="142"/>
      <c r="H27" s="142">
        <f t="shared" si="0"/>
        <v>3200</v>
      </c>
      <c r="I27" s="143">
        <f t="shared" si="1"/>
        <v>1800</v>
      </c>
    </row>
    <row r="28" spans="1:9" ht="22.5">
      <c r="A28" s="118" t="s">
        <v>115</v>
      </c>
      <c r="B28" s="119"/>
      <c r="C28" s="124" t="s">
        <v>116</v>
      </c>
      <c r="D28" s="141">
        <v>0</v>
      </c>
      <c r="E28" s="141">
        <v>449203.49</v>
      </c>
      <c r="F28" s="142"/>
      <c r="G28" s="142"/>
      <c r="H28" s="142">
        <f t="shared" si="0"/>
        <v>449203.49</v>
      </c>
      <c r="I28" s="143">
        <f>D28-E28</f>
        <v>-449203.49</v>
      </c>
    </row>
    <row r="29" spans="1:9" ht="22.5">
      <c r="A29" s="118" t="s">
        <v>136</v>
      </c>
      <c r="B29" s="119"/>
      <c r="C29" s="124" t="s">
        <v>137</v>
      </c>
      <c r="D29" s="141">
        <v>0</v>
      </c>
      <c r="E29" s="141">
        <v>0.01</v>
      </c>
      <c r="F29" s="142"/>
      <c r="G29" s="142"/>
      <c r="H29" s="142">
        <f t="shared" si="0"/>
        <v>0.01</v>
      </c>
      <c r="I29" s="143">
        <f>D29-E29</f>
        <v>-0.01</v>
      </c>
    </row>
    <row r="30" spans="1:9" ht="22.5">
      <c r="A30" s="118" t="s">
        <v>117</v>
      </c>
      <c r="B30" s="119"/>
      <c r="C30" s="124" t="s">
        <v>118</v>
      </c>
      <c r="D30" s="141">
        <v>4822200</v>
      </c>
      <c r="E30" s="141">
        <v>2411101</v>
      </c>
      <c r="F30" s="142"/>
      <c r="G30" s="142"/>
      <c r="H30" s="142">
        <f t="shared" si="0"/>
        <v>2411101</v>
      </c>
      <c r="I30" s="143">
        <f t="shared" si="1"/>
        <v>2411099</v>
      </c>
    </row>
    <row r="31" spans="1:9" ht="39" customHeight="1">
      <c r="A31" s="120" t="s">
        <v>119</v>
      </c>
      <c r="B31" s="121"/>
      <c r="C31" s="124" t="s">
        <v>120</v>
      </c>
      <c r="D31" s="141">
        <v>16781800</v>
      </c>
      <c r="E31" s="141">
        <v>8232851</v>
      </c>
      <c r="F31" s="136"/>
      <c r="G31" s="136"/>
      <c r="H31" s="142">
        <f t="shared" si="0"/>
        <v>8232851</v>
      </c>
      <c r="I31" s="143">
        <f aca="true" t="shared" si="2" ref="I31:I36">D31-E31</f>
        <v>8548949</v>
      </c>
    </row>
    <row r="32" spans="1:9" ht="33.75">
      <c r="A32" s="122" t="s">
        <v>121</v>
      </c>
      <c r="B32" s="123"/>
      <c r="C32" s="124" t="s">
        <v>105</v>
      </c>
      <c r="D32" s="141">
        <v>5449</v>
      </c>
      <c r="E32" s="141">
        <v>2724.5</v>
      </c>
      <c r="F32" s="144"/>
      <c r="G32" s="144"/>
      <c r="H32" s="142">
        <f t="shared" si="0"/>
        <v>2724.5</v>
      </c>
      <c r="I32" s="143">
        <f t="shared" si="2"/>
        <v>2724.5</v>
      </c>
    </row>
    <row r="33" spans="1:9" ht="45">
      <c r="A33" s="122" t="s">
        <v>122</v>
      </c>
      <c r="B33" s="123"/>
      <c r="C33" s="124" t="s">
        <v>106</v>
      </c>
      <c r="D33" s="141">
        <v>156000</v>
      </c>
      <c r="E33" s="141">
        <v>132600</v>
      </c>
      <c r="F33" s="144"/>
      <c r="G33" s="144"/>
      <c r="H33" s="142">
        <f t="shared" si="0"/>
        <v>132600</v>
      </c>
      <c r="I33" s="143">
        <f t="shared" si="2"/>
        <v>23400</v>
      </c>
    </row>
    <row r="34" spans="1:9" ht="67.5">
      <c r="A34" s="122" t="s">
        <v>123</v>
      </c>
      <c r="B34" s="123"/>
      <c r="C34" s="124" t="s">
        <v>107</v>
      </c>
      <c r="D34" s="141">
        <v>30500</v>
      </c>
      <c r="E34" s="141">
        <v>15250</v>
      </c>
      <c r="F34" s="144"/>
      <c r="G34" s="144"/>
      <c r="H34" s="142">
        <f t="shared" si="0"/>
        <v>15250</v>
      </c>
      <c r="I34" s="143">
        <f t="shared" si="2"/>
        <v>15250</v>
      </c>
    </row>
    <row r="35" spans="1:9" ht="22.5">
      <c r="A35" s="122" t="s">
        <v>124</v>
      </c>
      <c r="B35" s="123"/>
      <c r="C35" s="124" t="s">
        <v>108</v>
      </c>
      <c r="D35" s="141">
        <v>12350569.56</v>
      </c>
      <c r="E35" s="141">
        <v>6237441.67</v>
      </c>
      <c r="F35" s="144"/>
      <c r="G35" s="144"/>
      <c r="H35" s="142">
        <f t="shared" si="0"/>
        <v>6237441.67</v>
      </c>
      <c r="I35" s="143">
        <f t="shared" si="2"/>
        <v>6113127.890000001</v>
      </c>
    </row>
    <row r="36" spans="1:9" ht="22.5">
      <c r="A36" s="122" t="s">
        <v>145</v>
      </c>
      <c r="B36" s="123"/>
      <c r="C36" s="124" t="s">
        <v>146</v>
      </c>
      <c r="D36" s="141">
        <v>200000</v>
      </c>
      <c r="E36" s="141">
        <v>200000</v>
      </c>
      <c r="F36" s="144"/>
      <c r="G36" s="144"/>
      <c r="H36" s="142">
        <f t="shared" si="0"/>
        <v>200000</v>
      </c>
      <c r="I36" s="143">
        <f t="shared" si="2"/>
        <v>0</v>
      </c>
    </row>
    <row r="37" spans="1:9" ht="67.5">
      <c r="A37" s="122" t="s">
        <v>138</v>
      </c>
      <c r="B37" s="123"/>
      <c r="C37" s="124" t="s">
        <v>139</v>
      </c>
      <c r="D37" s="141">
        <v>753075.54</v>
      </c>
      <c r="E37" s="141">
        <v>753075.54</v>
      </c>
      <c r="F37" s="144"/>
      <c r="G37" s="144"/>
      <c r="H37" s="142">
        <f t="shared" si="0"/>
        <v>753075.54</v>
      </c>
      <c r="I37" s="143">
        <f>IF(D37=0,0,D37-H37)</f>
        <v>0</v>
      </c>
    </row>
    <row r="38" spans="1:9" ht="45">
      <c r="A38" s="134" t="s">
        <v>126</v>
      </c>
      <c r="B38" s="128"/>
      <c r="C38" s="124" t="s">
        <v>127</v>
      </c>
      <c r="D38" s="141">
        <v>-528000</v>
      </c>
      <c r="E38" s="141">
        <v>-528000</v>
      </c>
      <c r="F38" s="145"/>
      <c r="G38" s="145"/>
      <c r="H38" s="142">
        <f t="shared" si="0"/>
        <v>-528000</v>
      </c>
      <c r="I38" s="143">
        <f>IF(D38=0,0,D38-H38)</f>
        <v>0</v>
      </c>
    </row>
    <row r="39" spans="1:9" ht="67.5">
      <c r="A39" s="122" t="s">
        <v>140</v>
      </c>
      <c r="B39" s="133"/>
      <c r="C39" s="135" t="s">
        <v>141</v>
      </c>
      <c r="D39" s="141">
        <v>0</v>
      </c>
      <c r="E39" s="141">
        <v>6992.61</v>
      </c>
      <c r="F39" s="146"/>
      <c r="G39" s="146"/>
      <c r="H39" s="142">
        <f>D39-E39</f>
        <v>-6992.61</v>
      </c>
      <c r="I39" s="143">
        <f>IF(D39=0,0,D39-H39)</f>
        <v>0</v>
      </c>
    </row>
    <row r="45" spans="1:5" ht="15.75">
      <c r="A45" s="125"/>
      <c r="B45" s="125"/>
      <c r="C45" s="125"/>
      <c r="D45" s="126"/>
      <c r="E45" s="126"/>
    </row>
    <row r="46" spans="1:5" ht="15.75">
      <c r="A46" s="125"/>
      <c r="B46" s="125"/>
      <c r="C46" s="125"/>
      <c r="D46" s="126"/>
      <c r="E46" s="126"/>
    </row>
    <row r="48" ht="12.75">
      <c r="A48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18458564.409999996</v>
      </c>
      <c r="G15" s="90">
        <f>Лист1!F21-Лист2!G13</f>
        <v>0</v>
      </c>
      <c r="H15" s="90">
        <f>Лист1!G21-Лист2!H13</f>
        <v>0</v>
      </c>
      <c r="I15" s="90">
        <f>SUM(F15:H15)</f>
        <v>18458564.409999996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N36" sqref="N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18458564.409999996</v>
      </c>
      <c r="F12" s="94">
        <f>F14+F20+F24+F27</f>
        <v>0</v>
      </c>
      <c r="G12" s="94">
        <f>G14+G20+G24+G27</f>
        <v>0</v>
      </c>
      <c r="H12" s="94">
        <f>SUM(E12:G12)</f>
        <v>18458564.409999996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18458564.409999996</v>
      </c>
      <c r="F27" s="97">
        <f>SUM(F28,F42)</f>
        <v>0</v>
      </c>
      <c r="G27" s="96">
        <f>SUM(G28,G42)</f>
        <v>0</v>
      </c>
      <c r="H27" s="97">
        <f t="shared" si="1"/>
        <v>18458564.409999996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18458564.409999996</v>
      </c>
      <c r="F28" s="101">
        <f>SUM(F30:F31)</f>
        <v>0</v>
      </c>
      <c r="G28" s="101" t="s">
        <v>81</v>
      </c>
      <c r="H28" s="101">
        <f t="shared" si="1"/>
        <v>18458564.409999996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18458564.409999996</v>
      </c>
      <c r="F30" s="94" t="s">
        <v>73</v>
      </c>
      <c r="G30" s="93" t="s">
        <v>73</v>
      </c>
      <c r="H30" s="94">
        <f t="shared" si="1"/>
        <v>18458564.409999996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142</v>
      </c>
      <c r="B47" s="52"/>
      <c r="C47" s="117" t="s">
        <v>111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147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2016-09-16T10:07:47Z</cp:lastPrinted>
  <dcterms:created xsi:type="dcterms:W3CDTF">1999-06-18T11:49:53Z</dcterms:created>
  <dcterms:modified xsi:type="dcterms:W3CDTF">2016-09-16T10:08:10Z</dcterms:modified>
  <cp:category/>
  <cp:version/>
  <cp:contentType/>
  <cp:contentStatus/>
</cp:coreProperties>
</file>