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5"/>
  </bookViews>
  <sheets>
    <sheet name="админисрация" sheetId="1" r:id="rId1"/>
    <sheet name="Лист2" sheetId="2" r:id="rId2"/>
    <sheet name="Лист3" sheetId="3" r:id="rId3"/>
    <sheet name="Ляминский ЦДиТ" sheetId="4" r:id="rId4"/>
    <sheet name="Лист5" sheetId="5" r:id="rId5"/>
    <sheet name="Лист6" sheetId="6" r:id="rId6"/>
    <sheet name="Лист1" sheetId="7" r:id="rId7"/>
    <sheet name="Лист4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<sst xmlns="http://schemas.openxmlformats.org/spreadsheetml/2006/main" count="612" uniqueCount="194">
  <si>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</si>
  <si>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</si>
  <si>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</si>
  <si>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</si>
  <si>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</si>
  <si>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</si>
  <si>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</si>
  <si>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</si>
  <si>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</si>
  <si>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</si>
  <si>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</si>
  <si>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</si>
  <si>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</si>
  <si>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</si>
  <si>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</si>
  <si>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</si>
  <si>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</si>
  <si>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</si>
  <si>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</si>
  <si>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</si>
  <si>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</si>
  <si>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</si>
  <si>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</si>
  <si>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</si>
  <si>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</si>
  <si>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</si>
  <si>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</si>
  <si>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</si>
  <si>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</si>
  <si>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</si>
  <si>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</si>
  <si>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</si>
  <si>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</si>
  <si>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</si>
  <si>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</si>
  <si>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</si>
  <si>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</si>
  <si>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</si>
  <si>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</si>
  <si>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</si>
  <si>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</si>
  <si>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</si>
  <si>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</si>
  <si>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</si>
  <si>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</si>
  <si>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</si>
  <si>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</si>
  <si>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</si>
  <si>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</si>
  <si>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</si>
  <si>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</si>
  <si>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</si>
  <si>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</si>
  <si>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</si>
  <si>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</si>
  <si>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</si>
  <si>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</si>
  <si>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</si>
  <si>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</si>
  <si>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</si>
  <si>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</si>
  <si>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</si>
  <si>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</si>
  <si>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</si>
  <si>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</si>
  <si>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</si>
  <si>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</si>
  <si>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</si>
  <si>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</si>
  <si>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</si>
  <si>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</si>
  <si>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</si>
  <si>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</si>
  <si>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</si>
  <si>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</si>
  <si>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</si>
  <si>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</si>
  <si>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</si>
  <si>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</si>
  <si>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</si>
  <si>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</si>
  <si>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</si>
  <si>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</si>
  <si>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</si>
  <si>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</si>
  <si>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</si>
  <si>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</si>
  <si>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</si>
  <si>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</si>
  <si>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</si>
  <si>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</si>
  <si>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</si>
  <si>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</si>
  <si>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</si>
  <si>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</si>
  <si>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</si>
  <si>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</si>
  <si>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</si>
  <si>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</si>
  <si>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</si>
  <si>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</si>
  <si>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</si>
  <si>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</si>
  <si>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</si>
  <si>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</si>
  <si>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</si>
  <si>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</si>
  <si>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</si>
  <si>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</si>
  <si>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</si>
  <si>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</si>
  <si>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</si>
  <si>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</si>
  <si>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</si>
  <si>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</si>
  <si>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</si>
  <si>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</si>
  <si>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</si>
  <si>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 xml:space="preserve">ПОЛУЧАТЕЛЯ БЮДЖЕТНЫХ СРЕДСТВ, </t>
    </r>
    <r>
      <rPr>
        <b/>
        <sz val="10"/>
        <rFont val="Arial Cyr"/>
        <family val="2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</si>
  <si>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МКУК "Ляминский ЦДиТ"</t>
  </si>
  <si>
    <t>Бюджет администрации сельского поселения Лямина</t>
  </si>
  <si>
    <t xml:space="preserve"> </t>
  </si>
  <si>
    <t>Директор____________</t>
  </si>
  <si>
    <t>650 0102 4120002030 121 211</t>
  </si>
  <si>
    <t>650 0104 4120002040 121 211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</si>
  <si>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</si>
  <si>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</si>
  <si>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</si>
  <si>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</si>
  <si>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</si>
  <si>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</si>
  <si>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</si>
  <si>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</si>
  <si>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</si>
  <si>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</si>
  <si>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</si>
  <si>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</si>
  <si>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</si>
  <si>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</si>
  <si>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650 0409 4120089107 244 225</t>
  </si>
  <si>
    <t>650 0410 4120002400 244 221</t>
  </si>
  <si>
    <t>650 0410 4120002400 244 226</t>
  </si>
  <si>
    <t>650 0203 4120051180 244 340</t>
  </si>
  <si>
    <t>650 0314 41200S2300 244 226</t>
  </si>
  <si>
    <t>650 0503 4120002400 244 225</t>
  </si>
  <si>
    <t>650 0503 4120020811 244 225</t>
  </si>
  <si>
    <t>650 0503 4120082420 244 225</t>
  </si>
  <si>
    <t>650 0503 4120089010 244 225</t>
  </si>
  <si>
    <t>650 0503 41200S2420 244 225</t>
  </si>
  <si>
    <t>650 0603 4120089310 244 226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</si>
  <si>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</si>
  <si>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</si>
  <si>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</si>
  <si>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</si>
  <si>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</si>
  <si>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</si>
  <si>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t>Осколкова Л.Б.</t>
  </si>
  <si>
    <r>
      <t xml:space="preserve">Главный распорядитель, распорядитель, </t>
    </r>
    <r>
      <rPr>
        <b/>
        <sz val="8"/>
        <rFont val="Arial Cyr"/>
        <family val="0"/>
      </rPr>
      <t>получатель бюджетных средств</t>
    </r>
    <r>
      <rPr>
        <sz val="8"/>
        <rFont val="Arial Cyr"/>
        <family val="2"/>
      </rPr>
      <t xml:space="preserve">, 
главный администратор, администратор доходов бюджета, 
главный администратор, администратор источников </t>
    </r>
  </si>
  <si>
    <t>650 0102 4120002030 129 213</t>
  </si>
  <si>
    <t>650 0104 4120002040 129 213</t>
  </si>
  <si>
    <t>650 0113 4120002400 852 290</t>
  </si>
  <si>
    <t>650 0113 4120002400 853 290</t>
  </si>
  <si>
    <t>650 0309 4120002400 244 290</t>
  </si>
  <si>
    <t>650 0409 3110002400 244 225</t>
  </si>
  <si>
    <t>650 0409 4120089128 244 225</t>
  </si>
  <si>
    <t>650 0409 4120082390 244 225</t>
  </si>
  <si>
    <t>650 0409 41200S2390 244 225</t>
  </si>
  <si>
    <t>Увеличение стоимости основных средств</t>
  </si>
  <si>
    <t>650 0503 3110002400 244 310</t>
  </si>
  <si>
    <t>650 0503 3110020811 244 225</t>
  </si>
  <si>
    <t>650 0503 3120082420 244 310</t>
  </si>
  <si>
    <t>Работы, услуги по содержанию имуществ</t>
  </si>
  <si>
    <t>650 0503 4120089121 244 225</t>
  </si>
  <si>
    <t>650 0503 4120020811 244 223</t>
  </si>
  <si>
    <t>650 0603 4120089341 244 226</t>
  </si>
  <si>
    <t>650 0603 4120089341 244 290</t>
  </si>
  <si>
    <t>на  1 июля  2016 г.</t>
  </si>
  <si>
    <t>01.07.2016</t>
  </si>
  <si>
    <t>01.07.16</t>
  </si>
  <si>
    <t>650 0801 4120000590 111 212</t>
  </si>
  <si>
    <t>650 0801 4120000590 111 213</t>
  </si>
  <si>
    <t>650 0801 4120000590 244 221</t>
  </si>
  <si>
    <t>650 0801 4120000590 244 223</t>
  </si>
  <si>
    <t>650 0801 4120000590 244 225</t>
  </si>
  <si>
    <t>650 0801 4120000590 244 226</t>
  </si>
  <si>
    <t>650 0801 4120000590 244 290</t>
  </si>
  <si>
    <t>650 0801 4120000590 244 310</t>
  </si>
  <si>
    <t>650 0801 4120000590 852 290</t>
  </si>
  <si>
    <t>650 0801 4120000590 853 290</t>
  </si>
  <si>
    <t>Результат исполнения бюджета (дефицит / профицит)</t>
  </si>
  <si>
    <t>-</t>
  </si>
  <si>
    <t>"08" июля  2016  г.</t>
  </si>
  <si>
    <t>Глава сельского поселения ____________</t>
  </si>
  <si>
    <t>" 08 "  июля   2016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</si>
</sst>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right" shrinkToFi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0" fontId="4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0" fontId="9" fillId="0" borderId="38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26" xfId="0" applyNumberFormat="1" applyFont="1" applyBorder="1" applyAlignment="1">
      <alignment horizontal="center" vertical="center" shrinkToFit="1"/>
    </xf>
    <xf numFmtId="188" fontId="4" fillId="0" borderId="41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188" fontId="4" fillId="0" borderId="38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9" fillId="0" borderId="38" xfId="0" applyNumberFormat="1" applyFont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45;&#1052;&#1060;&#1048;&#1056;&#1040;\&#1087;&#1088;&#1086;&#1074;&#1077;&#1088;&#1082;&#1072;%20&#1050;&#1057;&#1055;%201%20&#1087;&#1086;&#1083;&#1091;&#1075;&#1086;&#1076;&#1080;&#1077;\&#1087;&#1086;&#1083;&#1091;&#1095;&#1072;&#1090;&#1077;&#1083;&#1100;%20&#1073;&#1102;&#1076;&#1078;&#1077;&#1090;%20&#1089;&#1088;&#1077;&#1076;\&#1094;&#1076;&#1080;&#1090;\0503127%20&#1062;&#1044;&#108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J26" sqref="J2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6" t="s">
        <v>118</v>
      </c>
      <c r="B1" s="137"/>
      <c r="C1" s="137"/>
      <c r="D1" s="137"/>
      <c r="E1" s="137"/>
      <c r="F1" s="137"/>
      <c r="G1" s="137"/>
      <c r="H1" s="137"/>
      <c r="I1" s="12"/>
    </row>
    <row r="2" spans="1:10" ht="16.5" customHeight="1">
      <c r="A2" s="137"/>
      <c r="B2" s="137"/>
      <c r="C2" s="137"/>
      <c r="D2" s="137"/>
      <c r="E2" s="137"/>
      <c r="F2" s="137"/>
      <c r="G2" s="137"/>
      <c r="H2" s="137"/>
      <c r="J2" t="s">
        <v>121</v>
      </c>
    </row>
    <row r="3" spans="1:9" ht="16.5" customHeight="1" thickBot="1">
      <c r="A3" s="137"/>
      <c r="B3" s="137"/>
      <c r="C3" s="137"/>
      <c r="D3" s="137"/>
      <c r="E3" s="137"/>
      <c r="F3" s="137"/>
      <c r="G3" s="137"/>
      <c r="H3" s="13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176</v>
      </c>
      <c r="E5" s="16"/>
      <c r="F5" s="16"/>
      <c r="G5" s="16"/>
      <c r="H5" s="15" t="s">
        <v>39</v>
      </c>
      <c r="I5" s="23" t="s">
        <v>177</v>
      </c>
    </row>
    <row r="6" spans="1:9" ht="39.75" customHeight="1">
      <c r="A6" s="135" t="s">
        <v>157</v>
      </c>
      <c r="B6" s="135"/>
      <c r="C6" s="135"/>
      <c r="D6" s="13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38" t="s">
        <v>102</v>
      </c>
      <c r="C7" s="138"/>
      <c r="D7" s="138"/>
      <c r="E7" s="138"/>
      <c r="F7" s="138"/>
      <c r="G7" s="138"/>
      <c r="H7" s="84" t="s">
        <v>81</v>
      </c>
      <c r="I7" s="23" t="s">
        <v>99</v>
      </c>
    </row>
    <row r="8" spans="1:9" ht="13.5" customHeight="1">
      <c r="A8" s="15" t="s">
        <v>93</v>
      </c>
      <c r="B8" s="139" t="s">
        <v>103</v>
      </c>
      <c r="C8" s="139"/>
      <c r="D8" s="139"/>
      <c r="E8" s="139"/>
      <c r="F8" s="139"/>
      <c r="G8" s="13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109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2"/>
  <sheetViews>
    <sheetView showGridLines="0" zoomScalePageLayoutView="0" workbookViewId="0" topLeftCell="A6">
      <selection activeCell="D15" sqref="D15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127"/>
      <c r="D13" s="128">
        <f>SUM(D15:D61)</f>
        <v>26793551.67</v>
      </c>
      <c r="E13" s="128">
        <f>SUM(E15:E61)</f>
        <v>26793551.67</v>
      </c>
      <c r="F13" s="128">
        <f>SUM(F15:F61)</f>
        <v>14225949.03</v>
      </c>
      <c r="G13" s="129">
        <f>SUMIF($C14:$C14,"&lt;&gt;*000",G14:G14)</f>
        <v>0</v>
      </c>
      <c r="H13" s="129">
        <f>SUMIF($C14:$C14,"&lt;&gt;*000",H14:H14)</f>
        <v>0</v>
      </c>
      <c r="I13" s="129">
        <f>SUM(F13:H13)</f>
        <v>14225949.03</v>
      </c>
      <c r="J13" s="130">
        <f>SUM(J15:J61)</f>
        <v>11458259.25</v>
      </c>
      <c r="K13" s="131">
        <f>SUM(K15:K61)</f>
        <v>11458259.25</v>
      </c>
    </row>
    <row r="14" spans="1:11" ht="15" customHeight="1">
      <c r="A14" s="78" t="s">
        <v>8</v>
      </c>
      <c r="B14" s="60"/>
      <c r="C14" s="126"/>
      <c r="D14" s="128"/>
      <c r="E14" s="128"/>
      <c r="F14" s="128"/>
      <c r="G14" s="129"/>
      <c r="H14" s="129"/>
      <c r="I14" s="129">
        <f>SUM(F14:H14)</f>
        <v>0</v>
      </c>
      <c r="J14" s="130">
        <f>D14-I14</f>
        <v>0</v>
      </c>
      <c r="K14" s="132">
        <f>E14-I14</f>
        <v>0</v>
      </c>
    </row>
    <row r="15" spans="1:13" ht="15" customHeight="1">
      <c r="A15" s="110" t="s">
        <v>106</v>
      </c>
      <c r="B15" s="60"/>
      <c r="C15" s="126" t="s">
        <v>123</v>
      </c>
      <c r="D15" s="128">
        <v>1552423.39</v>
      </c>
      <c r="E15" s="128">
        <f>D15</f>
        <v>1552423.39</v>
      </c>
      <c r="F15" s="128">
        <v>672191.49</v>
      </c>
      <c r="G15" s="129"/>
      <c r="H15" s="129"/>
      <c r="I15" s="129">
        <f>F15</f>
        <v>672191.49</v>
      </c>
      <c r="J15" s="130">
        <f>D15-I15</f>
        <v>880231.8999999999</v>
      </c>
      <c r="K15" s="132">
        <f>E15-I15</f>
        <v>880231.8999999999</v>
      </c>
      <c r="M15" s="122" t="s">
        <v>121</v>
      </c>
    </row>
    <row r="16" spans="1:13" ht="15" customHeight="1">
      <c r="A16" s="110" t="s">
        <v>107</v>
      </c>
      <c r="B16" s="60"/>
      <c r="C16" s="126" t="s">
        <v>158</v>
      </c>
      <c r="D16" s="128">
        <v>304904.34</v>
      </c>
      <c r="E16" s="128">
        <f aca="true" t="shared" si="0" ref="E16:E61">D16</f>
        <v>304904.34</v>
      </c>
      <c r="F16" s="128">
        <v>163824.16</v>
      </c>
      <c r="G16" s="129"/>
      <c r="H16" s="129"/>
      <c r="I16" s="129">
        <f aca="true" t="shared" si="1" ref="I16:I55">F16</f>
        <v>163824.16</v>
      </c>
      <c r="J16" s="130">
        <f aca="true" t="shared" si="2" ref="J16:J61">D16-I16</f>
        <v>141080.18000000002</v>
      </c>
      <c r="K16" s="132">
        <f aca="true" t="shared" si="3" ref="K16:K61">E16-I16</f>
        <v>141080.18000000002</v>
      </c>
      <c r="M16" s="122" t="s">
        <v>121</v>
      </c>
    </row>
    <row r="17" spans="1:11" ht="15" customHeight="1">
      <c r="A17" s="110" t="s">
        <v>106</v>
      </c>
      <c r="B17" s="60"/>
      <c r="C17" s="126" t="s">
        <v>124</v>
      </c>
      <c r="D17" s="128">
        <v>6765645.6</v>
      </c>
      <c r="E17" s="128">
        <f t="shared" si="0"/>
        <v>6765645.6</v>
      </c>
      <c r="F17" s="128">
        <v>3540891.63</v>
      </c>
      <c r="G17" s="129"/>
      <c r="H17" s="129"/>
      <c r="I17" s="129">
        <f t="shared" si="1"/>
        <v>3540891.63</v>
      </c>
      <c r="J17" s="130">
        <f t="shared" si="2"/>
        <v>3224753.9699999997</v>
      </c>
      <c r="K17" s="132">
        <f t="shared" si="3"/>
        <v>3224753.9699999997</v>
      </c>
    </row>
    <row r="18" spans="1:11" ht="12.75">
      <c r="A18" s="110" t="s">
        <v>107</v>
      </c>
      <c r="B18" s="60"/>
      <c r="C18" s="126" t="s">
        <v>159</v>
      </c>
      <c r="D18" s="128">
        <v>2343726.67</v>
      </c>
      <c r="E18" s="128">
        <f t="shared" si="0"/>
        <v>2343726.67</v>
      </c>
      <c r="F18" s="128">
        <v>1848413.92</v>
      </c>
      <c r="G18" s="129"/>
      <c r="H18" s="129"/>
      <c r="I18" s="129">
        <f t="shared" si="1"/>
        <v>1848413.92</v>
      </c>
      <c r="J18" s="130">
        <f t="shared" si="2"/>
        <v>495312.75</v>
      </c>
      <c r="K18" s="132">
        <f t="shared" si="3"/>
        <v>495312.75</v>
      </c>
    </row>
    <row r="19" spans="1:11" ht="12.75">
      <c r="A19" s="110" t="s">
        <v>108</v>
      </c>
      <c r="B19" s="60"/>
      <c r="C19" s="126" t="s">
        <v>125</v>
      </c>
      <c r="D19" s="128">
        <v>30000</v>
      </c>
      <c r="E19" s="128">
        <f t="shared" si="0"/>
        <v>30000</v>
      </c>
      <c r="F19" s="128">
        <v>0</v>
      </c>
      <c r="G19" s="129"/>
      <c r="H19" s="129"/>
      <c r="I19" s="129">
        <f t="shared" si="1"/>
        <v>0</v>
      </c>
      <c r="J19" s="130">
        <f t="shared" si="2"/>
        <v>30000</v>
      </c>
      <c r="K19" s="132">
        <f t="shared" si="3"/>
        <v>30000</v>
      </c>
    </row>
    <row r="20" spans="1:11" ht="12.75">
      <c r="A20" s="110" t="s">
        <v>109</v>
      </c>
      <c r="B20" s="60"/>
      <c r="C20" s="126" t="s">
        <v>126</v>
      </c>
      <c r="D20" s="128">
        <v>520000</v>
      </c>
      <c r="E20" s="128">
        <f t="shared" si="0"/>
        <v>520000</v>
      </c>
      <c r="F20" s="128">
        <v>347943</v>
      </c>
      <c r="G20" s="129"/>
      <c r="H20" s="129"/>
      <c r="I20" s="129">
        <f t="shared" si="1"/>
        <v>347943</v>
      </c>
      <c r="J20" s="130">
        <f t="shared" si="2"/>
        <v>172057</v>
      </c>
      <c r="K20" s="132">
        <f t="shared" si="3"/>
        <v>172057</v>
      </c>
    </row>
    <row r="21" spans="1:11" ht="12.75">
      <c r="A21" s="110" t="s">
        <v>110</v>
      </c>
      <c r="B21" s="60"/>
      <c r="C21" s="126" t="s">
        <v>127</v>
      </c>
      <c r="D21" s="128">
        <v>33417.6</v>
      </c>
      <c r="E21" s="128">
        <f t="shared" si="0"/>
        <v>33417.6</v>
      </c>
      <c r="F21" s="128">
        <v>29094.16</v>
      </c>
      <c r="G21" s="129"/>
      <c r="H21" s="129"/>
      <c r="I21" s="129">
        <f t="shared" si="1"/>
        <v>29094.16</v>
      </c>
      <c r="J21" s="130">
        <f t="shared" si="2"/>
        <v>4323.439999999999</v>
      </c>
      <c r="K21" s="132">
        <f t="shared" si="3"/>
        <v>4323.439999999999</v>
      </c>
    </row>
    <row r="22" spans="1:11" ht="12.75">
      <c r="A22" s="110" t="s">
        <v>111</v>
      </c>
      <c r="B22" s="60"/>
      <c r="C22" s="126" t="s">
        <v>128</v>
      </c>
      <c r="D22" s="128">
        <v>521033.92</v>
      </c>
      <c r="E22" s="128">
        <f t="shared" si="0"/>
        <v>521033.92</v>
      </c>
      <c r="F22" s="128">
        <v>250812.83</v>
      </c>
      <c r="G22" s="129"/>
      <c r="H22" s="129"/>
      <c r="I22" s="129">
        <f t="shared" si="1"/>
        <v>250812.83</v>
      </c>
      <c r="J22" s="130">
        <f t="shared" si="2"/>
        <v>270221.08999999997</v>
      </c>
      <c r="K22" s="132">
        <f t="shared" si="3"/>
        <v>270221.08999999997</v>
      </c>
    </row>
    <row r="23" spans="1:11" ht="12.75">
      <c r="A23" s="110" t="s">
        <v>112</v>
      </c>
      <c r="B23" s="60"/>
      <c r="C23" s="126" t="s">
        <v>129</v>
      </c>
      <c r="D23" s="128">
        <v>167031.64</v>
      </c>
      <c r="E23" s="128">
        <f t="shared" si="0"/>
        <v>167031.64</v>
      </c>
      <c r="F23" s="128">
        <v>99111.64</v>
      </c>
      <c r="G23" s="129"/>
      <c r="H23" s="129"/>
      <c r="I23" s="129">
        <f t="shared" si="1"/>
        <v>99111.64</v>
      </c>
      <c r="J23" s="130">
        <f t="shared" si="2"/>
        <v>67920.00000000001</v>
      </c>
      <c r="K23" s="132">
        <f t="shared" si="3"/>
        <v>67920.00000000001</v>
      </c>
    </row>
    <row r="24" spans="1:11" ht="12.75">
      <c r="A24" s="110" t="s">
        <v>113</v>
      </c>
      <c r="B24" s="60"/>
      <c r="C24" s="126" t="s">
        <v>130</v>
      </c>
      <c r="D24" s="128">
        <v>246205.07</v>
      </c>
      <c r="E24" s="128">
        <f t="shared" si="0"/>
        <v>246205.07</v>
      </c>
      <c r="F24" s="128">
        <v>173743.07</v>
      </c>
      <c r="G24" s="129"/>
      <c r="H24" s="129"/>
      <c r="I24" s="129">
        <f t="shared" si="1"/>
        <v>173743.07</v>
      </c>
      <c r="J24" s="130">
        <f t="shared" si="2"/>
        <v>72462</v>
      </c>
      <c r="K24" s="132">
        <f t="shared" si="3"/>
        <v>72462</v>
      </c>
    </row>
    <row r="25" spans="1:11" ht="12.75">
      <c r="A25" s="110" t="s">
        <v>108</v>
      </c>
      <c r="B25" s="60"/>
      <c r="C25" s="126" t="s">
        <v>131</v>
      </c>
      <c r="D25" s="128">
        <v>30058.8</v>
      </c>
      <c r="E25" s="128">
        <f t="shared" si="0"/>
        <v>30058.8</v>
      </c>
      <c r="F25" s="128">
        <v>30058.8</v>
      </c>
      <c r="G25" s="129"/>
      <c r="H25" s="129"/>
      <c r="I25" s="129">
        <f t="shared" si="1"/>
        <v>30058.8</v>
      </c>
      <c r="J25" s="130">
        <f t="shared" si="2"/>
        <v>0</v>
      </c>
      <c r="K25" s="132">
        <f t="shared" si="3"/>
        <v>0</v>
      </c>
    </row>
    <row r="26" spans="1:11" ht="12.75">
      <c r="A26" s="110" t="s">
        <v>114</v>
      </c>
      <c r="B26" s="60"/>
      <c r="C26" s="126" t="s">
        <v>132</v>
      </c>
      <c r="D26" s="128">
        <v>292607.68</v>
      </c>
      <c r="E26" s="128">
        <f t="shared" si="0"/>
        <v>292607.68</v>
      </c>
      <c r="F26" s="128">
        <v>151682.47</v>
      </c>
      <c r="G26" s="129"/>
      <c r="H26" s="129"/>
      <c r="I26" s="129">
        <f t="shared" si="1"/>
        <v>151682.47</v>
      </c>
      <c r="J26" s="130">
        <f t="shared" si="2"/>
        <v>140925.21</v>
      </c>
      <c r="K26" s="132">
        <f t="shared" si="3"/>
        <v>140925.21</v>
      </c>
    </row>
    <row r="27" spans="1:11" ht="12.75">
      <c r="A27" s="110" t="s">
        <v>108</v>
      </c>
      <c r="B27" s="60"/>
      <c r="C27" s="126" t="s">
        <v>133</v>
      </c>
      <c r="D27" s="128">
        <v>3960</v>
      </c>
      <c r="E27" s="128">
        <f t="shared" si="0"/>
        <v>3960</v>
      </c>
      <c r="F27" s="128">
        <v>3960</v>
      </c>
      <c r="G27" s="129"/>
      <c r="H27" s="129"/>
      <c r="I27" s="129">
        <f t="shared" si="1"/>
        <v>3960</v>
      </c>
      <c r="J27" s="130">
        <f t="shared" si="2"/>
        <v>0</v>
      </c>
      <c r="K27" s="132">
        <f t="shared" si="3"/>
        <v>0</v>
      </c>
    </row>
    <row r="28" spans="1:11" ht="12.75">
      <c r="A28" s="110" t="s">
        <v>108</v>
      </c>
      <c r="B28" s="60"/>
      <c r="C28" s="126" t="s">
        <v>160</v>
      </c>
      <c r="D28" s="128">
        <v>7463</v>
      </c>
      <c r="E28" s="128">
        <f t="shared" si="0"/>
        <v>7463</v>
      </c>
      <c r="F28" s="128"/>
      <c r="G28" s="129"/>
      <c r="H28" s="129"/>
      <c r="I28" s="129"/>
      <c r="J28" s="130"/>
      <c r="K28" s="132"/>
    </row>
    <row r="29" spans="1:11" ht="12.75">
      <c r="A29" s="110" t="s">
        <v>108</v>
      </c>
      <c r="B29" s="60"/>
      <c r="C29" s="126" t="s">
        <v>161</v>
      </c>
      <c r="D29" s="128">
        <v>50000</v>
      </c>
      <c r="E29" s="128">
        <f t="shared" si="0"/>
        <v>50000</v>
      </c>
      <c r="F29" s="128">
        <v>50000</v>
      </c>
      <c r="G29" s="129"/>
      <c r="H29" s="129"/>
      <c r="I29" s="129"/>
      <c r="J29" s="130"/>
      <c r="K29" s="132"/>
    </row>
    <row r="30" spans="1:11" ht="12.75">
      <c r="A30" s="110" t="s">
        <v>106</v>
      </c>
      <c r="B30" s="60"/>
      <c r="C30" s="126" t="s">
        <v>134</v>
      </c>
      <c r="D30" s="128">
        <v>119192.56</v>
      </c>
      <c r="E30" s="128">
        <f t="shared" si="0"/>
        <v>119192.56</v>
      </c>
      <c r="F30" s="128">
        <v>53784.84</v>
      </c>
      <c r="G30" s="129"/>
      <c r="H30" s="129"/>
      <c r="I30" s="129">
        <f t="shared" si="1"/>
        <v>53784.84</v>
      </c>
      <c r="J30" s="130">
        <f t="shared" si="2"/>
        <v>65407.72</v>
      </c>
      <c r="K30" s="132">
        <f t="shared" si="3"/>
        <v>65407.72</v>
      </c>
    </row>
    <row r="31" spans="1:11" ht="12.75">
      <c r="A31" s="110" t="s">
        <v>107</v>
      </c>
      <c r="B31" s="60"/>
      <c r="C31" s="126" t="s">
        <v>135</v>
      </c>
      <c r="D31" s="128">
        <v>35996</v>
      </c>
      <c r="E31" s="128">
        <f t="shared" si="0"/>
        <v>35996</v>
      </c>
      <c r="F31" s="128">
        <v>11998.8</v>
      </c>
      <c r="G31" s="129"/>
      <c r="H31" s="129"/>
      <c r="I31" s="129">
        <f t="shared" si="1"/>
        <v>11998.8</v>
      </c>
      <c r="J31" s="130">
        <f t="shared" si="2"/>
        <v>23997.2</v>
      </c>
      <c r="K31" s="132">
        <f t="shared" si="3"/>
        <v>23997.2</v>
      </c>
    </row>
    <row r="32" spans="1:11" ht="12.75">
      <c r="A32" s="110" t="s">
        <v>114</v>
      </c>
      <c r="B32" s="60"/>
      <c r="C32" s="126" t="s">
        <v>142</v>
      </c>
      <c r="D32" s="128">
        <v>811.44</v>
      </c>
      <c r="E32" s="128">
        <f t="shared" si="0"/>
        <v>811.44</v>
      </c>
      <c r="F32" s="128"/>
      <c r="G32" s="129"/>
      <c r="H32" s="129"/>
      <c r="I32" s="129"/>
      <c r="J32" s="130">
        <f t="shared" si="2"/>
        <v>811.44</v>
      </c>
      <c r="K32" s="132">
        <f t="shared" si="3"/>
        <v>811.44</v>
      </c>
    </row>
    <row r="33" spans="1:11" ht="12.75">
      <c r="A33" s="110" t="s">
        <v>106</v>
      </c>
      <c r="B33" s="60"/>
      <c r="C33" s="126" t="s">
        <v>136</v>
      </c>
      <c r="D33" s="128">
        <v>3803.4</v>
      </c>
      <c r="E33" s="128">
        <f t="shared" si="0"/>
        <v>3803.4</v>
      </c>
      <c r="F33" s="128">
        <v>1574.5</v>
      </c>
      <c r="G33" s="129"/>
      <c r="H33" s="129"/>
      <c r="I33" s="129">
        <f t="shared" si="1"/>
        <v>1574.5</v>
      </c>
      <c r="J33" s="130">
        <f t="shared" si="2"/>
        <v>2228.9</v>
      </c>
      <c r="K33" s="132">
        <f t="shared" si="3"/>
        <v>2228.9</v>
      </c>
    </row>
    <row r="34" spans="1:11" ht="12.75">
      <c r="A34" s="110" t="s">
        <v>107</v>
      </c>
      <c r="B34" s="60"/>
      <c r="C34" s="126" t="s">
        <v>137</v>
      </c>
      <c r="D34" s="128">
        <v>1645.6</v>
      </c>
      <c r="E34" s="128">
        <f t="shared" si="0"/>
        <v>1645.6</v>
      </c>
      <c r="F34" s="128">
        <v>685.5</v>
      </c>
      <c r="G34" s="129"/>
      <c r="H34" s="129"/>
      <c r="I34" s="129">
        <f t="shared" si="1"/>
        <v>685.5</v>
      </c>
      <c r="J34" s="130">
        <f t="shared" si="2"/>
        <v>960.0999999999999</v>
      </c>
      <c r="K34" s="132">
        <f t="shared" si="3"/>
        <v>960.0999999999999</v>
      </c>
    </row>
    <row r="35" spans="1:11" ht="12.75">
      <c r="A35" s="110" t="s">
        <v>108</v>
      </c>
      <c r="B35" s="60"/>
      <c r="C35" s="126" t="s">
        <v>162</v>
      </c>
      <c r="D35" s="128">
        <v>4000</v>
      </c>
      <c r="E35" s="128">
        <f t="shared" si="0"/>
        <v>4000</v>
      </c>
      <c r="F35" s="128"/>
      <c r="G35" s="129"/>
      <c r="H35" s="129"/>
      <c r="I35" s="129"/>
      <c r="J35" s="130"/>
      <c r="K35" s="132"/>
    </row>
    <row r="36" spans="1:11" ht="12.75">
      <c r="A36" s="110" t="s">
        <v>113</v>
      </c>
      <c r="B36" s="60"/>
      <c r="C36" s="126" t="s">
        <v>138</v>
      </c>
      <c r="D36" s="128">
        <v>21560</v>
      </c>
      <c r="E36" s="128">
        <f t="shared" si="0"/>
        <v>21560</v>
      </c>
      <c r="F36" s="128">
        <v>0</v>
      </c>
      <c r="G36" s="129"/>
      <c r="H36" s="129"/>
      <c r="I36" s="129">
        <f t="shared" si="1"/>
        <v>0</v>
      </c>
      <c r="J36" s="130">
        <f t="shared" si="2"/>
        <v>21560</v>
      </c>
      <c r="K36" s="132">
        <f t="shared" si="3"/>
        <v>21560</v>
      </c>
    </row>
    <row r="37" spans="1:11" ht="12.75">
      <c r="A37" s="110" t="s">
        <v>113</v>
      </c>
      <c r="B37" s="60"/>
      <c r="C37" s="126" t="s">
        <v>143</v>
      </c>
      <c r="D37" s="128">
        <v>9240</v>
      </c>
      <c r="E37" s="128">
        <f t="shared" si="0"/>
        <v>9240</v>
      </c>
      <c r="F37" s="128">
        <v>0</v>
      </c>
      <c r="G37" s="129"/>
      <c r="H37" s="129"/>
      <c r="I37" s="129">
        <f t="shared" si="1"/>
        <v>0</v>
      </c>
      <c r="J37" s="130">
        <f t="shared" si="2"/>
        <v>9240</v>
      </c>
      <c r="K37" s="132">
        <f t="shared" si="3"/>
        <v>9240</v>
      </c>
    </row>
    <row r="38" spans="1:11" ht="12.75">
      <c r="A38" s="110" t="s">
        <v>112</v>
      </c>
      <c r="B38" s="60"/>
      <c r="C38" s="126" t="s">
        <v>163</v>
      </c>
      <c r="D38" s="128">
        <v>1569776.97</v>
      </c>
      <c r="E38" s="128">
        <f t="shared" si="0"/>
        <v>1569776.97</v>
      </c>
      <c r="F38" s="128">
        <v>1046998.96</v>
      </c>
      <c r="G38" s="129"/>
      <c r="H38" s="129"/>
      <c r="I38" s="129">
        <f t="shared" si="1"/>
        <v>1046998.96</v>
      </c>
      <c r="J38" s="130">
        <f t="shared" si="2"/>
        <v>522778.01</v>
      </c>
      <c r="K38" s="132">
        <f t="shared" si="3"/>
        <v>522778.01</v>
      </c>
    </row>
    <row r="39" spans="1:11" ht="12.75">
      <c r="A39" s="110" t="s">
        <v>112</v>
      </c>
      <c r="B39" s="60"/>
      <c r="C39" s="126" t="s">
        <v>139</v>
      </c>
      <c r="D39" s="128">
        <v>1821735.83</v>
      </c>
      <c r="E39" s="128">
        <f t="shared" si="0"/>
        <v>1821735.83</v>
      </c>
      <c r="F39" s="128">
        <v>727140.77</v>
      </c>
      <c r="G39" s="129"/>
      <c r="H39" s="129"/>
      <c r="I39" s="129">
        <f t="shared" si="1"/>
        <v>727140.77</v>
      </c>
      <c r="J39" s="130">
        <f t="shared" si="2"/>
        <v>1094595.06</v>
      </c>
      <c r="K39" s="132">
        <f t="shared" si="3"/>
        <v>1094595.06</v>
      </c>
    </row>
    <row r="40" spans="1:11" ht="12.75">
      <c r="A40" s="110" t="s">
        <v>112</v>
      </c>
      <c r="B40" s="60"/>
      <c r="C40" s="126" t="s">
        <v>164</v>
      </c>
      <c r="D40" s="128">
        <v>89237</v>
      </c>
      <c r="E40" s="128">
        <f t="shared" si="0"/>
        <v>89237</v>
      </c>
      <c r="F40" s="128"/>
      <c r="G40" s="129"/>
      <c r="H40" s="129"/>
      <c r="I40" s="129"/>
      <c r="J40" s="130"/>
      <c r="K40" s="132"/>
    </row>
    <row r="41" spans="1:11" ht="12.75">
      <c r="A41" s="110" t="s">
        <v>112</v>
      </c>
      <c r="B41" s="60"/>
      <c r="C41" s="126" t="s">
        <v>165</v>
      </c>
      <c r="D41" s="128">
        <v>2090000</v>
      </c>
      <c r="E41" s="128">
        <f t="shared" si="0"/>
        <v>2090000</v>
      </c>
      <c r="F41" s="128"/>
      <c r="G41" s="129"/>
      <c r="H41" s="129"/>
      <c r="I41" s="129"/>
      <c r="J41" s="130"/>
      <c r="K41" s="132"/>
    </row>
    <row r="42" spans="1:11" ht="12.75">
      <c r="A42" s="110" t="s">
        <v>112</v>
      </c>
      <c r="B42" s="60"/>
      <c r="C42" s="126" t="s">
        <v>166</v>
      </c>
      <c r="D42" s="128">
        <v>110000</v>
      </c>
      <c r="E42" s="128">
        <f t="shared" si="0"/>
        <v>110000</v>
      </c>
      <c r="F42" s="128"/>
      <c r="G42" s="129"/>
      <c r="H42" s="129"/>
      <c r="I42" s="129"/>
      <c r="J42" s="130"/>
      <c r="K42" s="132"/>
    </row>
    <row r="43" spans="1:11" ht="12.75">
      <c r="A43" s="110" t="s">
        <v>113</v>
      </c>
      <c r="B43" s="60"/>
      <c r="C43" s="126" t="s">
        <v>140</v>
      </c>
      <c r="D43" s="128">
        <v>69910.56</v>
      </c>
      <c r="E43" s="128">
        <f t="shared" si="0"/>
        <v>69910.56</v>
      </c>
      <c r="F43" s="128">
        <v>34308.5</v>
      </c>
      <c r="G43" s="129"/>
      <c r="H43" s="129"/>
      <c r="I43" s="129">
        <f t="shared" si="1"/>
        <v>34308.5</v>
      </c>
      <c r="J43" s="130">
        <f t="shared" si="2"/>
        <v>35602.06</v>
      </c>
      <c r="K43" s="132">
        <f t="shared" si="3"/>
        <v>35602.06</v>
      </c>
    </row>
    <row r="44" spans="1:11" ht="12.75">
      <c r="A44" s="110" t="s">
        <v>113</v>
      </c>
      <c r="B44" s="60"/>
      <c r="C44" s="126" t="s">
        <v>141</v>
      </c>
      <c r="D44" s="128">
        <v>149121</v>
      </c>
      <c r="E44" s="128">
        <f t="shared" si="0"/>
        <v>149121</v>
      </c>
      <c r="F44" s="128">
        <v>86578.9</v>
      </c>
      <c r="G44" s="129"/>
      <c r="H44" s="129"/>
      <c r="I44" s="129">
        <f t="shared" si="1"/>
        <v>86578.9</v>
      </c>
      <c r="J44" s="130">
        <f t="shared" si="2"/>
        <v>62542.100000000006</v>
      </c>
      <c r="K44" s="132">
        <f t="shared" si="3"/>
        <v>62542.100000000006</v>
      </c>
    </row>
    <row r="45" spans="1:11" ht="12.75">
      <c r="A45" s="110" t="s">
        <v>167</v>
      </c>
      <c r="B45" s="60"/>
      <c r="C45" s="126" t="s">
        <v>168</v>
      </c>
      <c r="D45" s="128">
        <v>56400</v>
      </c>
      <c r="E45" s="128">
        <f t="shared" si="0"/>
        <v>56400</v>
      </c>
      <c r="F45" s="128">
        <v>0</v>
      </c>
      <c r="G45" s="129"/>
      <c r="H45" s="129"/>
      <c r="I45" s="129">
        <f t="shared" si="1"/>
        <v>0</v>
      </c>
      <c r="J45" s="130">
        <f t="shared" si="2"/>
        <v>56400</v>
      </c>
      <c r="K45" s="132">
        <f t="shared" si="3"/>
        <v>56400</v>
      </c>
    </row>
    <row r="46" spans="1:11" ht="12.75">
      <c r="A46" s="110" t="s">
        <v>112</v>
      </c>
      <c r="B46" s="60"/>
      <c r="C46" s="126" t="s">
        <v>169</v>
      </c>
      <c r="D46" s="128">
        <v>99999.87</v>
      </c>
      <c r="E46" s="128">
        <f t="shared" si="0"/>
        <v>99999.87</v>
      </c>
      <c r="F46" s="128">
        <v>99999.87</v>
      </c>
      <c r="G46" s="129"/>
      <c r="H46" s="129"/>
      <c r="I46" s="129">
        <f t="shared" si="1"/>
        <v>99999.87</v>
      </c>
      <c r="J46" s="130">
        <f t="shared" si="2"/>
        <v>0</v>
      </c>
      <c r="K46" s="132">
        <f t="shared" si="3"/>
        <v>0</v>
      </c>
    </row>
    <row r="47" spans="1:11" ht="12.75">
      <c r="A47" s="110" t="s">
        <v>112</v>
      </c>
      <c r="B47" s="60"/>
      <c r="C47" s="126" t="s">
        <v>146</v>
      </c>
      <c r="D47" s="128">
        <v>102400</v>
      </c>
      <c r="E47" s="128">
        <f t="shared" si="0"/>
        <v>102400</v>
      </c>
      <c r="F47" s="128"/>
      <c r="G47" s="129"/>
      <c r="H47" s="129"/>
      <c r="I47" s="129"/>
      <c r="J47" s="130">
        <f t="shared" si="2"/>
        <v>102400</v>
      </c>
      <c r="K47" s="132">
        <f t="shared" si="3"/>
        <v>102400</v>
      </c>
    </row>
    <row r="48" spans="1:11" ht="12.75">
      <c r="A48" s="110" t="s">
        <v>167</v>
      </c>
      <c r="B48" s="60"/>
      <c r="C48" s="126" t="s">
        <v>170</v>
      </c>
      <c r="D48" s="128">
        <v>197600</v>
      </c>
      <c r="E48" s="128">
        <f t="shared" si="0"/>
        <v>197600</v>
      </c>
      <c r="F48" s="128">
        <v>197600</v>
      </c>
      <c r="G48" s="129"/>
      <c r="H48" s="129"/>
      <c r="I48" s="129"/>
      <c r="J48" s="130">
        <f t="shared" si="2"/>
        <v>197600</v>
      </c>
      <c r="K48" s="132">
        <f t="shared" si="3"/>
        <v>197600</v>
      </c>
    </row>
    <row r="49" spans="1:11" ht="12.75">
      <c r="A49" s="110" t="s">
        <v>171</v>
      </c>
      <c r="B49" s="60"/>
      <c r="C49" s="126" t="s">
        <v>144</v>
      </c>
      <c r="D49" s="128">
        <v>294370.17</v>
      </c>
      <c r="E49" s="128">
        <f t="shared" si="0"/>
        <v>294370.17</v>
      </c>
      <c r="F49" s="128">
        <v>99000</v>
      </c>
      <c r="G49" s="129"/>
      <c r="H49" s="129"/>
      <c r="I49" s="129"/>
      <c r="J49" s="130">
        <f t="shared" si="2"/>
        <v>294370.17</v>
      </c>
      <c r="K49" s="132">
        <f t="shared" si="3"/>
        <v>294370.17</v>
      </c>
    </row>
    <row r="50" spans="1:11" ht="12.75">
      <c r="A50" s="110" t="s">
        <v>112</v>
      </c>
      <c r="B50" s="60"/>
      <c r="C50" s="126" t="s">
        <v>172</v>
      </c>
      <c r="D50" s="128">
        <v>1098148.12</v>
      </c>
      <c r="E50" s="128">
        <f t="shared" si="0"/>
        <v>1098148.12</v>
      </c>
      <c r="F50" s="128">
        <v>1098148.12</v>
      </c>
      <c r="G50" s="129"/>
      <c r="H50" s="129"/>
      <c r="I50" s="129"/>
      <c r="J50" s="130">
        <f t="shared" si="2"/>
        <v>1098148.12</v>
      </c>
      <c r="K50" s="132">
        <f t="shared" si="3"/>
        <v>1098148.12</v>
      </c>
    </row>
    <row r="51" spans="1:11" ht="12.75">
      <c r="A51" s="110" t="s">
        <v>113</v>
      </c>
      <c r="B51" s="60"/>
      <c r="C51" s="126" t="s">
        <v>147</v>
      </c>
      <c r="D51" s="128">
        <v>61000</v>
      </c>
      <c r="E51" s="128">
        <f t="shared" si="0"/>
        <v>61000</v>
      </c>
      <c r="F51" s="128">
        <v>0</v>
      </c>
      <c r="G51" s="129"/>
      <c r="H51" s="129"/>
      <c r="I51" s="129">
        <f t="shared" si="1"/>
        <v>0</v>
      </c>
      <c r="J51" s="130">
        <f t="shared" si="2"/>
        <v>61000</v>
      </c>
      <c r="K51" s="132">
        <f t="shared" si="3"/>
        <v>61000</v>
      </c>
    </row>
    <row r="52" spans="1:11" ht="12.75">
      <c r="A52" s="110" t="s">
        <v>112</v>
      </c>
      <c r="B52" s="60"/>
      <c r="C52" s="126" t="s">
        <v>148</v>
      </c>
      <c r="D52" s="128">
        <v>3030</v>
      </c>
      <c r="E52" s="128">
        <f t="shared" si="0"/>
        <v>3030</v>
      </c>
      <c r="F52" s="128">
        <v>0</v>
      </c>
      <c r="G52" s="129"/>
      <c r="H52" s="129"/>
      <c r="I52" s="129">
        <f t="shared" si="1"/>
        <v>0</v>
      </c>
      <c r="J52" s="130">
        <f t="shared" si="2"/>
        <v>3030</v>
      </c>
      <c r="K52" s="132">
        <f t="shared" si="3"/>
        <v>3030</v>
      </c>
    </row>
    <row r="53" spans="1:11" ht="12.75">
      <c r="A53" s="110" t="s">
        <v>111</v>
      </c>
      <c r="B53" s="60"/>
      <c r="C53" s="126" t="s">
        <v>173</v>
      </c>
      <c r="D53" s="128">
        <v>199999.74</v>
      </c>
      <c r="E53" s="128">
        <f t="shared" si="0"/>
        <v>199999.74</v>
      </c>
      <c r="F53" s="128">
        <v>60423.23</v>
      </c>
      <c r="G53" s="129"/>
      <c r="H53" s="129"/>
      <c r="I53" s="129"/>
      <c r="J53" s="130"/>
      <c r="K53" s="132"/>
    </row>
    <row r="54" spans="1:11" ht="12.75">
      <c r="A54" s="110" t="s">
        <v>112</v>
      </c>
      <c r="B54" s="60"/>
      <c r="C54" s="126" t="s">
        <v>145</v>
      </c>
      <c r="D54" s="128">
        <v>99999.87</v>
      </c>
      <c r="E54" s="128">
        <f t="shared" si="0"/>
        <v>99999.87</v>
      </c>
      <c r="F54" s="128">
        <v>99999.87</v>
      </c>
      <c r="G54" s="129"/>
      <c r="H54" s="129"/>
      <c r="I54" s="129"/>
      <c r="J54" s="130"/>
      <c r="K54" s="132"/>
    </row>
    <row r="55" spans="1:11" ht="12.75">
      <c r="A55" s="110" t="s">
        <v>113</v>
      </c>
      <c r="B55" s="60"/>
      <c r="C55" s="126" t="s">
        <v>149</v>
      </c>
      <c r="D55" s="128">
        <v>100000</v>
      </c>
      <c r="E55" s="128">
        <f t="shared" si="0"/>
        <v>100000</v>
      </c>
      <c r="F55" s="128">
        <v>0</v>
      </c>
      <c r="G55" s="129"/>
      <c r="H55" s="129"/>
      <c r="I55" s="129">
        <f t="shared" si="1"/>
        <v>0</v>
      </c>
      <c r="J55" s="130">
        <f t="shared" si="2"/>
        <v>100000</v>
      </c>
      <c r="K55" s="132">
        <f t="shared" si="3"/>
        <v>100000</v>
      </c>
    </row>
    <row r="56" spans="1:11" ht="12.75">
      <c r="A56" s="110" t="s">
        <v>113</v>
      </c>
      <c r="B56" s="60"/>
      <c r="C56" s="126" t="s">
        <v>174</v>
      </c>
      <c r="D56" s="128">
        <v>63815</v>
      </c>
      <c r="E56" s="128">
        <f t="shared" si="0"/>
        <v>63815</v>
      </c>
      <c r="F56" s="128"/>
      <c r="G56" s="129"/>
      <c r="H56" s="129"/>
      <c r="I56" s="129"/>
      <c r="J56" s="130"/>
      <c r="K56" s="132"/>
    </row>
    <row r="57" spans="1:11" ht="12.75">
      <c r="A57" s="110" t="s">
        <v>108</v>
      </c>
      <c r="B57" s="60"/>
      <c r="C57" s="126" t="s">
        <v>175</v>
      </c>
      <c r="D57" s="128">
        <v>36185</v>
      </c>
      <c r="E57" s="128">
        <f t="shared" si="0"/>
        <v>36185</v>
      </c>
      <c r="F57" s="128">
        <v>36185</v>
      </c>
      <c r="G57" s="129"/>
      <c r="H57" s="129"/>
      <c r="I57" s="129"/>
      <c r="J57" s="130"/>
      <c r="K57" s="132"/>
    </row>
    <row r="58" spans="1:11" ht="12.75">
      <c r="A58" s="110" t="s">
        <v>108</v>
      </c>
      <c r="B58" s="60"/>
      <c r="C58" s="126" t="s">
        <v>150</v>
      </c>
      <c r="D58" s="128">
        <v>10000</v>
      </c>
      <c r="E58" s="128">
        <f t="shared" si="0"/>
        <v>10000</v>
      </c>
      <c r="F58" s="128"/>
      <c r="G58" s="129"/>
      <c r="H58" s="129"/>
      <c r="I58" s="129"/>
      <c r="J58" s="130">
        <f t="shared" si="2"/>
        <v>10000</v>
      </c>
      <c r="K58" s="132">
        <f t="shared" si="3"/>
        <v>10000</v>
      </c>
    </row>
    <row r="59" spans="1:11" ht="12.75">
      <c r="A59" s="110" t="s">
        <v>115</v>
      </c>
      <c r="B59" s="60"/>
      <c r="C59" s="126" t="s">
        <v>151</v>
      </c>
      <c r="D59" s="128">
        <v>60000</v>
      </c>
      <c r="E59" s="128">
        <f t="shared" si="0"/>
        <v>60000</v>
      </c>
      <c r="F59" s="128">
        <v>30000</v>
      </c>
      <c r="G59" s="129"/>
      <c r="H59" s="129"/>
      <c r="I59" s="129">
        <f>F59</f>
        <v>30000</v>
      </c>
      <c r="J59" s="130">
        <f t="shared" si="2"/>
        <v>30000</v>
      </c>
      <c r="K59" s="132">
        <f t="shared" si="3"/>
        <v>30000</v>
      </c>
    </row>
    <row r="60" spans="1:11" ht="12.75">
      <c r="A60" s="110" t="s">
        <v>116</v>
      </c>
      <c r="B60" s="60"/>
      <c r="C60" s="126" t="s">
        <v>152</v>
      </c>
      <c r="D60" s="128">
        <v>50000</v>
      </c>
      <c r="E60" s="128">
        <f t="shared" si="0"/>
        <v>50000</v>
      </c>
      <c r="F60" s="128">
        <v>0</v>
      </c>
      <c r="G60" s="129"/>
      <c r="H60" s="129"/>
      <c r="I60" s="129">
        <f>F60</f>
        <v>0</v>
      </c>
      <c r="J60" s="130">
        <f t="shared" si="2"/>
        <v>50000</v>
      </c>
      <c r="K60" s="132">
        <f t="shared" si="3"/>
        <v>50000</v>
      </c>
    </row>
    <row r="61" spans="1:11" ht="33.75">
      <c r="A61" s="111" t="s">
        <v>117</v>
      </c>
      <c r="B61" s="60"/>
      <c r="C61" s="126" t="s">
        <v>153</v>
      </c>
      <c r="D61" s="128">
        <v>5296095.83</v>
      </c>
      <c r="E61" s="128">
        <f t="shared" si="0"/>
        <v>5296095.83</v>
      </c>
      <c r="F61" s="128">
        <v>3179795</v>
      </c>
      <c r="G61" s="129"/>
      <c r="H61" s="129"/>
      <c r="I61" s="129">
        <f>F61</f>
        <v>3179795</v>
      </c>
      <c r="J61" s="130">
        <f t="shared" si="2"/>
        <v>2116300.83</v>
      </c>
      <c r="K61" s="132">
        <f t="shared" si="3"/>
        <v>2116300.83</v>
      </c>
    </row>
    <row r="62" spans="1:11" ht="22.5">
      <c r="A62" s="123" t="s">
        <v>189</v>
      </c>
      <c r="B62" s="60">
        <v>450</v>
      </c>
      <c r="C62" s="124" t="s">
        <v>80</v>
      </c>
      <c r="D62" s="124" t="s">
        <v>80</v>
      </c>
      <c r="E62" s="124" t="s">
        <v>80</v>
      </c>
      <c r="F62" s="125">
        <v>17009184.08</v>
      </c>
      <c r="G62" s="124" t="s">
        <v>190</v>
      </c>
      <c r="H62" s="124" t="s">
        <v>190</v>
      </c>
      <c r="I62" s="125">
        <v>17009184.08</v>
      </c>
      <c r="J62" s="124" t="s">
        <v>80</v>
      </c>
      <c r="K62" s="132" t="s">
        <v>80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L45" sqref="L4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1098148.12</v>
      </c>
      <c r="F12" s="88">
        <f>F14+F20+F24+F27</f>
        <v>0</v>
      </c>
      <c r="G12" s="88">
        <f>G14+G20+G24+G27</f>
        <v>0</v>
      </c>
      <c r="H12" s="88">
        <f>SUM(E12:G12)</f>
        <v>1098148.12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SUM(E28,E42)</f>
        <v>1098148.12</v>
      </c>
      <c r="F27" s="91">
        <f>SUM(F28,F42)</f>
        <v>0</v>
      </c>
      <c r="G27" s="90">
        <f>SUM(G28,G42)</f>
        <v>0</v>
      </c>
      <c r="H27" s="91">
        <f t="shared" si="1"/>
        <v>1098148.12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Лист2!F50</f>
        <v>1098148.12</v>
      </c>
      <c r="F28" s="95">
        <f>SUM(F30:F31)</f>
        <v>0</v>
      </c>
      <c r="G28" s="95" t="s">
        <v>80</v>
      </c>
      <c r="H28" s="95">
        <f t="shared" si="1"/>
        <v>1098148.12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E28</f>
        <v>1098148.12</v>
      </c>
      <c r="F30" s="88" t="s">
        <v>73</v>
      </c>
      <c r="G30" s="87" t="s">
        <v>73</v>
      </c>
      <c r="H30" s="88">
        <f t="shared" si="1"/>
        <v>1098148.12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192</v>
      </c>
      <c r="B47" s="52"/>
      <c r="C47" s="108" t="s">
        <v>105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191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6" t="s">
        <v>118</v>
      </c>
      <c r="B1" s="137"/>
      <c r="C1" s="137"/>
      <c r="D1" s="137"/>
      <c r="E1" s="137"/>
      <c r="F1" s="137"/>
      <c r="G1" s="137"/>
      <c r="H1" s="137"/>
      <c r="I1" s="12"/>
    </row>
    <row r="2" spans="1:8" ht="16.5" customHeight="1">
      <c r="A2" s="137"/>
      <c r="B2" s="137"/>
      <c r="C2" s="137"/>
      <c r="D2" s="137"/>
      <c r="E2" s="137"/>
      <c r="F2" s="137"/>
      <c r="G2" s="137"/>
      <c r="H2" s="137"/>
    </row>
    <row r="3" spans="1:9" ht="16.5" customHeight="1" thickBot="1">
      <c r="A3" s="137"/>
      <c r="B3" s="137"/>
      <c r="C3" s="137"/>
      <c r="D3" s="137"/>
      <c r="E3" s="137"/>
      <c r="F3" s="137"/>
      <c r="G3" s="137"/>
      <c r="H3" s="13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176</v>
      </c>
      <c r="E5" s="16"/>
      <c r="F5" s="16"/>
      <c r="G5" s="16"/>
      <c r="H5" s="15" t="s">
        <v>39</v>
      </c>
      <c r="I5" s="23" t="s">
        <v>178</v>
      </c>
    </row>
    <row r="6" spans="1:9" ht="39.75" customHeight="1">
      <c r="A6" s="135" t="s">
        <v>157</v>
      </c>
      <c r="B6" s="135"/>
      <c r="C6" s="135"/>
      <c r="D6" s="13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38" t="s">
        <v>119</v>
      </c>
      <c r="C7" s="138"/>
      <c r="D7" s="138"/>
      <c r="E7" s="138"/>
      <c r="F7" s="138"/>
      <c r="G7" s="138"/>
      <c r="H7" s="84" t="s">
        <v>81</v>
      </c>
      <c r="I7" s="23" t="s">
        <v>99</v>
      </c>
    </row>
    <row r="8" spans="1:9" ht="13.5" customHeight="1">
      <c r="A8" s="15" t="s">
        <v>93</v>
      </c>
      <c r="B8" s="139" t="s">
        <v>120</v>
      </c>
      <c r="C8" s="139"/>
      <c r="D8" s="139"/>
      <c r="E8" s="139"/>
      <c r="F8" s="139"/>
      <c r="G8" s="13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2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20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20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20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20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20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20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21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81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  <row r="32" ht="12.75" customHeight="1"/>
  </sheetData>
  <sheetProtection/>
  <mergeCells count="4">
    <mergeCell ref="A1:H3"/>
    <mergeCell ref="A6:D6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3.00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2.75">
      <c r="A12" s="114">
        <v>1</v>
      </c>
      <c r="B12" s="119">
        <v>2</v>
      </c>
      <c r="C12" s="119">
        <v>3</v>
      </c>
      <c r="D12" s="113" t="s">
        <v>2</v>
      </c>
      <c r="E12" s="113" t="s">
        <v>3</v>
      </c>
      <c r="F12" s="113" t="s">
        <v>16</v>
      </c>
      <c r="G12" s="113" t="s">
        <v>17</v>
      </c>
      <c r="H12" s="113" t="s">
        <v>18</v>
      </c>
      <c r="I12" s="113" t="s">
        <v>22</v>
      </c>
      <c r="J12" s="113" t="s">
        <v>27</v>
      </c>
      <c r="K12" s="113" t="s">
        <v>35</v>
      </c>
    </row>
    <row r="13" spans="1:11" ht="15" customHeight="1">
      <c r="A13" s="115" t="s">
        <v>31</v>
      </c>
      <c r="B13" s="120" t="s">
        <v>49</v>
      </c>
      <c r="C13" s="121"/>
      <c r="D13" s="140">
        <f>SUM(D14:D25)</f>
        <v>11545965.29</v>
      </c>
      <c r="E13" s="140">
        <f>SUM(E14:E23)</f>
        <v>11534565.29</v>
      </c>
      <c r="F13" s="140">
        <f>SUM(F14:F25)</f>
        <v>5179142.78</v>
      </c>
      <c r="G13" s="140">
        <v>0</v>
      </c>
      <c r="H13" s="140">
        <v>0</v>
      </c>
      <c r="I13" s="140">
        <f>SUM(I14:I25)</f>
        <v>4952634.78</v>
      </c>
      <c r="J13" s="140">
        <f>SUM(J14:J25)</f>
        <v>6554930.51</v>
      </c>
      <c r="K13" s="140">
        <f>SUM(K14:K25)</f>
        <v>6554930.51</v>
      </c>
    </row>
    <row r="14" spans="1:11" ht="12.75">
      <c r="A14" s="116" t="s">
        <v>106</v>
      </c>
      <c r="B14" s="134"/>
      <c r="C14" s="121" t="s">
        <v>154</v>
      </c>
      <c r="D14" s="140">
        <v>7326987.46</v>
      </c>
      <c r="E14" s="128">
        <f aca="true" t="shared" si="0" ref="E14:E25">D14</f>
        <v>7326987.46</v>
      </c>
      <c r="F14" s="140">
        <v>2889392.42</v>
      </c>
      <c r="G14" s="140"/>
      <c r="H14" s="140"/>
      <c r="I14" s="140">
        <f aca="true" t="shared" si="1" ref="I14:I25">SUM(F14:H14)</f>
        <v>2889392.42</v>
      </c>
      <c r="J14" s="140">
        <f>D14-I14</f>
        <v>4437595.04</v>
      </c>
      <c r="K14" s="140">
        <f>E14-I14</f>
        <v>4437595.04</v>
      </c>
    </row>
    <row r="15" spans="1:11" ht="12.75">
      <c r="A15" s="116" t="s">
        <v>109</v>
      </c>
      <c r="B15" s="134"/>
      <c r="C15" s="121" t="s">
        <v>179</v>
      </c>
      <c r="D15" s="140">
        <v>150000</v>
      </c>
      <c r="E15" s="128">
        <f t="shared" si="0"/>
        <v>150000</v>
      </c>
      <c r="F15" s="140">
        <v>40235</v>
      </c>
      <c r="G15" s="140"/>
      <c r="H15" s="140"/>
      <c r="I15" s="140">
        <f t="shared" si="1"/>
        <v>40235</v>
      </c>
      <c r="J15" s="140">
        <f aca="true" t="shared" si="2" ref="J15:J25">D15-I15</f>
        <v>109765</v>
      </c>
      <c r="K15" s="140">
        <f aca="true" t="shared" si="3" ref="K15:K25">E15-I15</f>
        <v>109765</v>
      </c>
    </row>
    <row r="16" spans="1:11" ht="22.5">
      <c r="A16" s="116" t="s">
        <v>107</v>
      </c>
      <c r="B16" s="134"/>
      <c r="C16" s="121" t="s">
        <v>180</v>
      </c>
      <c r="D16" s="140">
        <v>2601153.54</v>
      </c>
      <c r="E16" s="128">
        <f t="shared" si="0"/>
        <v>2601153.54</v>
      </c>
      <c r="F16" s="140">
        <v>1215236.28</v>
      </c>
      <c r="G16" s="140"/>
      <c r="H16" s="140"/>
      <c r="I16" s="140">
        <f t="shared" si="1"/>
        <v>1215236.28</v>
      </c>
      <c r="J16" s="140">
        <f t="shared" si="2"/>
        <v>1385917.26</v>
      </c>
      <c r="K16" s="140">
        <f t="shared" si="3"/>
        <v>1385917.26</v>
      </c>
    </row>
    <row r="17" spans="1:11" ht="12.75">
      <c r="A17" s="116" t="s">
        <v>110</v>
      </c>
      <c r="B17" s="134"/>
      <c r="C17" s="121" t="s">
        <v>181</v>
      </c>
      <c r="D17" s="140">
        <v>4672.8</v>
      </c>
      <c r="E17" s="128">
        <f t="shared" si="0"/>
        <v>4672.8</v>
      </c>
      <c r="F17" s="140">
        <v>2769.31</v>
      </c>
      <c r="G17" s="140"/>
      <c r="H17" s="140"/>
      <c r="I17" s="140">
        <f t="shared" si="1"/>
        <v>2769.31</v>
      </c>
      <c r="J17" s="140">
        <f t="shared" si="2"/>
        <v>1903.4900000000002</v>
      </c>
      <c r="K17" s="140">
        <f t="shared" si="3"/>
        <v>1903.4900000000002</v>
      </c>
    </row>
    <row r="18" spans="1:11" ht="12.75">
      <c r="A18" s="116" t="s">
        <v>111</v>
      </c>
      <c r="B18" s="134"/>
      <c r="C18" s="121" t="s">
        <v>182</v>
      </c>
      <c r="D18" s="140">
        <v>492180.37</v>
      </c>
      <c r="E18" s="128">
        <f t="shared" si="0"/>
        <v>492180.37</v>
      </c>
      <c r="F18" s="140">
        <v>423554.4</v>
      </c>
      <c r="G18" s="140"/>
      <c r="H18" s="140"/>
      <c r="I18" s="140">
        <f t="shared" si="1"/>
        <v>423554.4</v>
      </c>
      <c r="J18" s="140">
        <f t="shared" si="2"/>
        <v>68625.96999999997</v>
      </c>
      <c r="K18" s="140">
        <f t="shared" si="3"/>
        <v>68625.96999999997</v>
      </c>
    </row>
    <row r="19" spans="1:11" ht="22.5">
      <c r="A19" s="116" t="s">
        <v>112</v>
      </c>
      <c r="B19" s="134"/>
      <c r="C19" s="121" t="s">
        <v>183</v>
      </c>
      <c r="D19" s="140">
        <v>206571.12</v>
      </c>
      <c r="E19" s="128">
        <f t="shared" si="0"/>
        <v>206571.12</v>
      </c>
      <c r="F19" s="140">
        <v>131010.37</v>
      </c>
      <c r="G19" s="140"/>
      <c r="H19" s="140"/>
      <c r="I19" s="140">
        <f t="shared" si="1"/>
        <v>131010.37</v>
      </c>
      <c r="J19" s="140">
        <f t="shared" si="2"/>
        <v>75560.75</v>
      </c>
      <c r="K19" s="140">
        <f t="shared" si="3"/>
        <v>75560.75</v>
      </c>
    </row>
    <row r="20" spans="1:11" ht="12.75">
      <c r="A20" s="116" t="s">
        <v>113</v>
      </c>
      <c r="B20" s="134"/>
      <c r="C20" s="121" t="s">
        <v>184</v>
      </c>
      <c r="D20" s="140">
        <v>38400</v>
      </c>
      <c r="E20" s="128">
        <f t="shared" si="0"/>
        <v>38400</v>
      </c>
      <c r="F20" s="140"/>
      <c r="G20" s="140"/>
      <c r="H20" s="140"/>
      <c r="I20" s="140"/>
      <c r="J20" s="140"/>
      <c r="K20" s="140"/>
    </row>
    <row r="21" spans="1:11" ht="12.75">
      <c r="A21" s="117" t="s">
        <v>108</v>
      </c>
      <c r="B21" s="134"/>
      <c r="C21" s="121" t="s">
        <v>185</v>
      </c>
      <c r="D21" s="140">
        <v>100000</v>
      </c>
      <c r="E21" s="128">
        <f t="shared" si="0"/>
        <v>100000</v>
      </c>
      <c r="F21" s="140">
        <v>51945</v>
      </c>
      <c r="G21" s="140"/>
      <c r="H21" s="140"/>
      <c r="I21" s="140">
        <f t="shared" si="1"/>
        <v>51945</v>
      </c>
      <c r="J21" s="140">
        <f t="shared" si="2"/>
        <v>48055</v>
      </c>
      <c r="K21" s="140">
        <f t="shared" si="3"/>
        <v>48055</v>
      </c>
    </row>
    <row r="22" spans="1:11" ht="22.5">
      <c r="A22" s="117" t="s">
        <v>167</v>
      </c>
      <c r="B22" s="134"/>
      <c r="C22" s="121" t="s">
        <v>186</v>
      </c>
      <c r="D22" s="140">
        <v>388092</v>
      </c>
      <c r="E22" s="128">
        <f t="shared" si="0"/>
        <v>388092</v>
      </c>
      <c r="F22" s="140">
        <v>188092</v>
      </c>
      <c r="G22" s="140"/>
      <c r="H22" s="140"/>
      <c r="I22" s="140">
        <f t="shared" si="1"/>
        <v>188092</v>
      </c>
      <c r="J22" s="140">
        <f t="shared" si="2"/>
        <v>200000</v>
      </c>
      <c r="K22" s="140">
        <f t="shared" si="3"/>
        <v>200000</v>
      </c>
    </row>
    <row r="23" spans="1:11" ht="22.5">
      <c r="A23" s="117" t="s">
        <v>114</v>
      </c>
      <c r="B23" s="134"/>
      <c r="C23" s="121" t="s">
        <v>155</v>
      </c>
      <c r="D23" s="140">
        <v>226508</v>
      </c>
      <c r="E23" s="128">
        <f t="shared" si="0"/>
        <v>226508</v>
      </c>
      <c r="F23" s="140">
        <v>226508</v>
      </c>
      <c r="G23" s="140"/>
      <c r="H23" s="140"/>
      <c r="I23" s="140"/>
      <c r="J23" s="140">
        <f t="shared" si="2"/>
        <v>226508</v>
      </c>
      <c r="K23" s="140">
        <f t="shared" si="3"/>
        <v>226508</v>
      </c>
    </row>
    <row r="24" spans="1:11" ht="12.75">
      <c r="A24" s="117" t="s">
        <v>108</v>
      </c>
      <c r="B24" s="134"/>
      <c r="C24" s="121" t="s">
        <v>187</v>
      </c>
      <c r="D24" s="140">
        <v>1000</v>
      </c>
      <c r="E24" s="128">
        <f t="shared" si="0"/>
        <v>1000</v>
      </c>
      <c r="F24" s="140">
        <v>0</v>
      </c>
      <c r="G24" s="140"/>
      <c r="H24" s="140"/>
      <c r="I24" s="140">
        <f t="shared" si="1"/>
        <v>0</v>
      </c>
      <c r="J24" s="140">
        <f t="shared" si="2"/>
        <v>1000</v>
      </c>
      <c r="K24" s="140">
        <f t="shared" si="3"/>
        <v>1000</v>
      </c>
    </row>
    <row r="25" spans="1:11" ht="12.75">
      <c r="A25" s="118" t="s">
        <v>108</v>
      </c>
      <c r="B25" s="134"/>
      <c r="C25" s="121" t="s">
        <v>188</v>
      </c>
      <c r="D25" s="140">
        <v>10400</v>
      </c>
      <c r="E25" s="128">
        <f t="shared" si="0"/>
        <v>10400</v>
      </c>
      <c r="F25" s="140">
        <v>10400</v>
      </c>
      <c r="G25" s="140"/>
      <c r="H25" s="140"/>
      <c r="I25" s="140">
        <f t="shared" si="1"/>
        <v>10400</v>
      </c>
      <c r="J25" s="140">
        <f t="shared" si="2"/>
        <v>0</v>
      </c>
      <c r="K25" s="140">
        <f t="shared" si="3"/>
        <v>0</v>
      </c>
    </row>
    <row r="26" spans="1:11" ht="22.5">
      <c r="A26" s="117" t="s">
        <v>189</v>
      </c>
      <c r="B26" s="134">
        <v>450</v>
      </c>
      <c r="C26" s="124" t="s">
        <v>80</v>
      </c>
      <c r="D26" s="124" t="s">
        <v>80</v>
      </c>
      <c r="E26" s="124" t="s">
        <v>80</v>
      </c>
      <c r="F26" s="125">
        <f>J13</f>
        <v>6554930.51</v>
      </c>
      <c r="G26" s="124" t="s">
        <v>190</v>
      </c>
      <c r="H26" s="124" t="s">
        <v>190</v>
      </c>
      <c r="I26" s="125">
        <v>17009184.08</v>
      </c>
      <c r="J26" s="124" t="s">
        <v>80</v>
      </c>
      <c r="K26" s="133" t="s">
        <v>80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0">
      <selection activeCell="L32" sqref="L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0</v>
      </c>
      <c r="F12" s="88">
        <f>F14+F20+F24+F27</f>
        <v>0</v>
      </c>
      <c r="G12" s="88">
        <f>G14+G20+G24+G27</f>
        <v>0</v>
      </c>
      <c r="H12" s="88">
        <f>SUM(E12:G12)</f>
        <v>0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'[1]Лист1'!E21</f>
        <v>0</v>
      </c>
      <c r="F27" s="91">
        <f>SUM(F28,F42)</f>
        <v>0</v>
      </c>
      <c r="G27" s="90">
        <f>SUM(G28,G42)</f>
        <v>0</v>
      </c>
      <c r="H27" s="91">
        <f t="shared" si="1"/>
        <v>0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Лист5!F24</f>
        <v>0</v>
      </c>
      <c r="F28" s="95">
        <f>SUM(F30:F31)</f>
        <v>0</v>
      </c>
      <c r="G28" s="95" t="s">
        <v>80</v>
      </c>
      <c r="H28" s="95">
        <f t="shared" si="1"/>
        <v>0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E28</f>
        <v>0</v>
      </c>
      <c r="F30" s="88" t="s">
        <v>73</v>
      </c>
      <c r="G30" s="87" t="s">
        <v>73</v>
      </c>
      <c r="H30" s="88">
        <f t="shared" si="1"/>
        <v>0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08" t="s">
        <v>156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193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C8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3" width="21.625" style="0" customWidth="1"/>
  </cols>
  <sheetData>
    <row r="5" ht="12.75">
      <c r="C5">
        <f>Лист2!D13+Лист5!D13</f>
        <v>38339516.96</v>
      </c>
    </row>
    <row r="6" ht="12.75">
      <c r="C6">
        <f>Лист2!E13+Лист5!E13</f>
        <v>38328116.96</v>
      </c>
    </row>
    <row r="8" ht="12.75">
      <c r="C8">
        <f>Лист2!F13+Лист5!F13</f>
        <v>19405091.81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2016-09-16T10:16:31Z</cp:lastPrinted>
  <dcterms:created xsi:type="dcterms:W3CDTF">1999-06-18T11:49:53Z</dcterms:created>
  <dcterms:modified xsi:type="dcterms:W3CDTF">2016-09-16T10:16:36Z</dcterms:modified>
  <cp:category/>
  <cp:version/>
  <cp:contentType/>
  <cp:contentStatus/>
</cp:coreProperties>
</file>