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575" windowHeight="993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<sst xmlns="http://schemas.openxmlformats.org/spreadsheetml/2006/main" count="291" uniqueCount="157">
  <si>
    <t>383</t>
  </si>
  <si>
    <t xml:space="preserve">Единица измерения:  руб </t>
  </si>
  <si>
    <t>4</t>
  </si>
  <si>
    <t>5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</si>
  <si>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</si>
  <si>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</si>
  <si>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</si>
  <si>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</si>
  <si>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</si>
  <si>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 xml:space="preserve">         Исполнено</t>
  </si>
  <si>
    <t>через</t>
  </si>
  <si>
    <t>банковские</t>
  </si>
  <si>
    <t>счета</t>
  </si>
  <si>
    <t>некассовые</t>
  </si>
  <si>
    <t>операции</t>
  </si>
  <si>
    <t>итого</t>
  </si>
  <si>
    <t>6</t>
  </si>
  <si>
    <t>7</t>
  </si>
  <si>
    <t>8</t>
  </si>
  <si>
    <t xml:space="preserve">Лимиты </t>
  </si>
  <si>
    <t>бюджетных</t>
  </si>
  <si>
    <t>обязательств</t>
  </si>
  <si>
    <t>9</t>
  </si>
  <si>
    <t xml:space="preserve">             Неисполненные </t>
  </si>
  <si>
    <t xml:space="preserve">                назначения</t>
  </si>
  <si>
    <t>по</t>
  </si>
  <si>
    <t>лимитам</t>
  </si>
  <si>
    <t>10</t>
  </si>
  <si>
    <t>Код источника</t>
  </si>
  <si>
    <t>финансирования</t>
  </si>
  <si>
    <t>Доходы бюджета - всего</t>
  </si>
  <si>
    <t>Расходы бюджета - всего</t>
  </si>
  <si>
    <t>Код</t>
  </si>
  <si>
    <t>стро-</t>
  </si>
  <si>
    <t>ки</t>
  </si>
  <si>
    <t>11</t>
  </si>
  <si>
    <t>Источники финансирования дефицита бюджетов - всего</t>
  </si>
  <si>
    <t xml:space="preserve">             по ОКПО</t>
  </si>
  <si>
    <t xml:space="preserve">             по ОКЕИ</t>
  </si>
  <si>
    <t xml:space="preserve">                   Дата</t>
  </si>
  <si>
    <t>ассигно-</t>
  </si>
  <si>
    <t>ваниям</t>
  </si>
  <si>
    <t>Руководитель финансово-</t>
  </si>
  <si>
    <t>экономической службы        ____________________   ______________________</t>
  </si>
  <si>
    <t xml:space="preserve">  Форма по ОКУД</t>
  </si>
  <si>
    <t xml:space="preserve">                                  (подпись)                                      (расшифровка подписи)</t>
  </si>
  <si>
    <t xml:space="preserve">                        (подпись)                     (расшифровка подписи)</t>
  </si>
  <si>
    <t xml:space="preserve">                                       (подпись)                (расшифровка подписи)</t>
  </si>
  <si>
    <t>010</t>
  </si>
  <si>
    <t>200</t>
  </si>
  <si>
    <t>500</t>
  </si>
  <si>
    <t>0503127</t>
  </si>
  <si>
    <t xml:space="preserve">             Форма 0503127  с.3</t>
  </si>
  <si>
    <t>700</t>
  </si>
  <si>
    <t xml:space="preserve">       из них:</t>
  </si>
  <si>
    <t xml:space="preserve">      в том числе:</t>
  </si>
  <si>
    <t>520</t>
  </si>
  <si>
    <t>источники внешнего финансирования бюджета</t>
  </si>
  <si>
    <t>источники внутреннего финансирования бюджета</t>
  </si>
  <si>
    <t>620</t>
  </si>
  <si>
    <t xml:space="preserve">                                 1. Доходы бюджета</t>
  </si>
  <si>
    <t xml:space="preserve">                          2. Расходы бюджета</t>
  </si>
  <si>
    <t>Форма 0503127  с.2</t>
  </si>
  <si>
    <t>710</t>
  </si>
  <si>
    <t>720</t>
  </si>
  <si>
    <t>800</t>
  </si>
  <si>
    <t>810</t>
  </si>
  <si>
    <t>811</t>
  </si>
  <si>
    <t>812</t>
  </si>
  <si>
    <t>820</t>
  </si>
  <si>
    <t>821</t>
  </si>
  <si>
    <t>822</t>
  </si>
  <si>
    <t>Изменение остатков средств</t>
  </si>
  <si>
    <t>х</t>
  </si>
  <si>
    <t xml:space="preserve">             Форма 0503127  с.4</t>
  </si>
  <si>
    <t>увеличение остатков средств</t>
  </si>
  <si>
    <t>уменьшение остатков средств</t>
  </si>
  <si>
    <t>Периодичность:     месячная</t>
  </si>
  <si>
    <t xml:space="preserve">Утвержденные </t>
  </si>
  <si>
    <t xml:space="preserve">бюджетные </t>
  </si>
  <si>
    <t>Результат исполнения бюджета (дефицит / профицит)</t>
  </si>
  <si>
    <t>x</t>
  </si>
  <si>
    <t xml:space="preserve">Глава по БК </t>
  </si>
  <si>
    <t>Код дохода</t>
  </si>
  <si>
    <t>по бюджетной</t>
  </si>
  <si>
    <t>классификации</t>
  </si>
  <si>
    <t>финансовые</t>
  </si>
  <si>
    <t>органы</t>
  </si>
  <si>
    <t>расхода</t>
  </si>
  <si>
    <t xml:space="preserve">                    3. Источники финансирования дефицита бюджета</t>
  </si>
  <si>
    <t>Изменение остатков по расчетам                       (стр.810 + 820)</t>
  </si>
  <si>
    <t>изменение остатков по расчетам с органами, организующими исполнение бюджетов       (стр.811 + 812)</t>
  </si>
  <si>
    <t>Изменение остатков по внутренним расчетам (стр.821 + 822)</t>
  </si>
  <si>
    <t>финансирования дефицита бюджета</t>
  </si>
  <si>
    <t>Наименование бюджета</t>
  </si>
  <si>
    <t>увеличение остатков по внутренним расчетам</t>
  </si>
  <si>
    <t>уменьшение остатков по внутренним расчетам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</si>
  <si>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</si>
  <si>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</si>
  <si>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 xml:space="preserve">по ОКТМО  </t>
  </si>
  <si>
    <t>650</t>
  </si>
  <si>
    <t>71826420</t>
  </si>
  <si>
    <t>79555020</t>
  </si>
  <si>
    <t>Администрация сельского поселения Лямина</t>
  </si>
  <si>
    <t>Бюджет сельского поселения Лямина</t>
  </si>
  <si>
    <r>
      <t xml:space="preserve">Главный бухгалтер ________________   </t>
    </r>
    <r>
      <rPr>
        <u val="single"/>
        <sz val="8"/>
        <rFont val="Arial Cyr"/>
        <family val="0"/>
      </rPr>
      <t>Галина З.Ч.</t>
    </r>
  </si>
  <si>
    <t>182 10102010 01 0000 110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</si>
  <si>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</si>
  <si>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</si>
  <si>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</si>
  <si>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Прочие доходы от компенсации затрат бюджетов сельских поселений</t>
  </si>
  <si>
    <t>Дотации бюджетам сельских  поселений на выравнивание бюджетной обеспеченности</t>
  </si>
  <si>
    <t>Дотации бюджетам сельских  поселений на поддержку мер по обеспечению сбалансированности бюджетов</t>
  </si>
  <si>
    <t>Субвенции бюджетам сельских поселений на государственную регистрацию актов гражданского состояния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</si>
  <si>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</si>
  <si>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Межбюджетные трансферты ,передаваемые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</si>
  <si>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Прочие межбюджетные трансферты, передаваемые бюджетам сельских  поселений</t>
  </si>
  <si>
    <r>
      <t xml:space="preserve">Главный распорядитель, распорядитель, получатель бюджетных средств, 
главный администратор, </t>
    </r>
    <r>
      <rPr>
        <b/>
        <u val="single"/>
        <sz val="8"/>
        <rFont val="Arial Cyr"/>
        <family val="0"/>
      </rPr>
      <t xml:space="preserve">администратор доходов бюджета, </t>
    </r>
    <r>
      <rPr>
        <sz val="8"/>
        <rFont val="Arial Cyr"/>
        <family val="2"/>
      </rPr>
      <t xml:space="preserve">
главный администратор, администратор источников </t>
    </r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</si>
  <si>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</si>
  <si>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 xml:space="preserve"> </t>
  </si>
  <si>
    <r>
      <t xml:space="preserve">ОТЧЕТ  ОБ  ИСПОЛНЕНИИ БЮДЖЕТА 
ГЛАВНОГО РАСПОРЯДИТЕЛЯ, РАСПОРЯДИТЕЛЯ, ПОЛУЧАТЕЛЯ БЮДЖЕТНЫХ СРЕДСТВ, 
ГЛАВНОГО АДМИНИСТРАТОРА, АДМИНИСТРАТОРА ИСТОЧНИКОВ ФИНАНСИРОВАНИЯ ДЕФИЦИТА БЮДЖЕТА, 
ГЛАВНОГО АДМИНИСТРАТОРА, </t>
    </r>
    <r>
      <rPr>
        <b/>
        <u val="single"/>
        <sz val="10"/>
        <rFont val="Arial Cyr"/>
        <family val="0"/>
      </rPr>
      <t>АДМИНИСТРАТОРА ДОХОДОВ БЮДЖЕТА</t>
    </r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</si>
  <si>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 </t>
  </si>
  <si>
    <t>182 10601030 10 0000 110</t>
  </si>
  <si>
    <t xml:space="preserve">Земельный налог с организаций, обладающих земельным участком, расположенным в границах сельских поселений 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</si>
  <si>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</si>
  <si>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</si>
  <si>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</si>
  <si>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 xml:space="preserve"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</si>
  <si>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>Денежные взыскания (штрафы) за нарушение законадательства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</si>
  <si>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660 11633050 10 0000 140</t>
  </si>
  <si>
    <t>Прочие безвозмездные поступления в бюджеты сельских поселений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</si>
  <si>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</si>
  <si>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100 1030223001 0000 110</t>
  </si>
  <si>
    <t>100 1030224001 0000 110</t>
  </si>
  <si>
    <t>100 1030225001 0000 110</t>
  </si>
  <si>
    <t>100 1030226001 0000 110</t>
  </si>
  <si>
    <t>650 1110503510 0000 120</t>
  </si>
  <si>
    <t>650 1169005010 0000 140</t>
  </si>
  <si>
    <t xml:space="preserve">650 1130299510 0000 130 </t>
  </si>
  <si>
    <t>650 2021500110 0000 151</t>
  </si>
  <si>
    <t>650 2021500210 0000 151</t>
  </si>
  <si>
    <t>650 2023593010 0000 151</t>
  </si>
  <si>
    <t>650 2023511810 0000 151</t>
  </si>
  <si>
    <t>650 2024001410 0000 151</t>
  </si>
  <si>
    <t>650 2024999910 0000 151</t>
  </si>
  <si>
    <t>650 2070503010 0000 180</t>
  </si>
  <si>
    <t>650 2186001010 0000 151</t>
  </si>
  <si>
    <t>650 2196001010 0000 151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</si>
  <si>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</si>
  <si>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</si>
  <si>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</si>
  <si>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</si>
  <si>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на  1 июля  2018  г.</t>
  </si>
  <si>
    <t>01.07.2018</t>
  </si>
  <si>
    <t>" 04 " июля  2018   г.</t>
  </si>
  <si>
    <t>Н.В.Блохина</t>
  </si>
  <si>
    <t>И.п.главы сельского поселения   _________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</si>
</sst>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.00;\-#,##0.00;\-"/>
    <numFmt numFmtId="189" formatCode="#,##0.00_ ;\-#,##0.00\ "/>
    <numFmt numFmtId="190" formatCode="#,##0.00;[Red]\-#,##0.00;"/>
  </numFmts>
  <fonts count="5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u val="single"/>
      <sz val="8"/>
      <name val="Arial Cyr"/>
      <family val="0"/>
    </font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u val="single"/>
      <sz val="8"/>
      <name val="Arial Cyr"/>
      <family val="0"/>
    </font>
    <font>
      <b/>
      <sz val="12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8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4" fillId="0" borderId="1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left" wrapText="1"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0" fillId="0" borderId="16" xfId="0" applyBorder="1" applyAlignment="1">
      <alignment/>
    </xf>
    <xf numFmtId="49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Continuous"/>
    </xf>
    <xf numFmtId="49" fontId="4" fillId="0" borderId="20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top"/>
    </xf>
    <xf numFmtId="49" fontId="4" fillId="0" borderId="27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/>
    </xf>
    <xf numFmtId="0" fontId="0" fillId="0" borderId="16" xfId="0" applyBorder="1" applyAlignment="1">
      <alignment horizontal="left"/>
    </xf>
    <xf numFmtId="0" fontId="6" fillId="0" borderId="0" xfId="0" applyFont="1" applyBorder="1" applyAlignment="1">
      <alignment/>
    </xf>
    <xf numFmtId="49" fontId="4" fillId="0" borderId="24" xfId="0" applyNumberFormat="1" applyFont="1" applyBorder="1" applyAlignment="1">
      <alignment horizontal="left" vertical="center"/>
    </xf>
    <xf numFmtId="49" fontId="4" fillId="0" borderId="26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0" fillId="0" borderId="14" xfId="0" applyBorder="1" applyAlignment="1">
      <alignment horizontal="left"/>
    </xf>
    <xf numFmtId="49" fontId="4" fillId="0" borderId="29" xfId="0" applyNumberFormat="1" applyFont="1" applyBorder="1" applyAlignment="1">
      <alignment horizontal="center"/>
    </xf>
    <xf numFmtId="0" fontId="4" fillId="0" borderId="31" xfId="0" applyFont="1" applyBorder="1" applyAlignment="1">
      <alignment horizontal="left" wrapText="1"/>
    </xf>
    <xf numFmtId="0" fontId="4" fillId="0" borderId="32" xfId="0" applyFont="1" applyBorder="1" applyAlignment="1">
      <alignment horizontal="left" wrapText="1"/>
    </xf>
    <xf numFmtId="49" fontId="4" fillId="0" borderId="33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/>
    </xf>
    <xf numFmtId="49" fontId="0" fillId="0" borderId="16" xfId="0" applyNumberFormat="1" applyBorder="1" applyAlignment="1">
      <alignment horizontal="left"/>
    </xf>
    <xf numFmtId="49" fontId="4" fillId="0" borderId="34" xfId="0" applyNumberFormat="1" applyFont="1" applyBorder="1" applyAlignment="1">
      <alignment horizontal="center" wrapText="1"/>
    </xf>
    <xf numFmtId="49" fontId="4" fillId="0" borderId="33" xfId="0" applyNumberFormat="1" applyFont="1" applyBorder="1" applyAlignment="1">
      <alignment horizontal="center" wrapText="1"/>
    </xf>
    <xf numFmtId="49" fontId="4" fillId="0" borderId="35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49" fontId="4" fillId="0" borderId="36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/>
    </xf>
    <xf numFmtId="49" fontId="4" fillId="0" borderId="3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38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/>
    </xf>
    <xf numFmtId="49" fontId="4" fillId="0" borderId="39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vertical="top"/>
    </xf>
    <xf numFmtId="49" fontId="4" fillId="0" borderId="40" xfId="0" applyNumberFormat="1" applyFont="1" applyBorder="1" applyAlignment="1">
      <alignment horizontal="center" wrapText="1"/>
    </xf>
    <xf numFmtId="49" fontId="4" fillId="0" borderId="40" xfId="0" applyNumberFormat="1" applyFont="1" applyBorder="1" applyAlignment="1">
      <alignment horizontal="center"/>
    </xf>
    <xf numFmtId="0" fontId="4" fillId="0" borderId="16" xfId="0" applyFont="1" applyBorder="1" applyAlignment="1">
      <alignment horizontal="left" wrapText="1"/>
    </xf>
    <xf numFmtId="49" fontId="4" fillId="0" borderId="16" xfId="0" applyNumberFormat="1" applyFont="1" applyBorder="1" applyAlignment="1">
      <alignment horizontal="center" wrapText="1"/>
    </xf>
    <xf numFmtId="0" fontId="4" fillId="0" borderId="41" xfId="0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shrinkToFit="1"/>
    </xf>
    <xf numFmtId="49" fontId="4" fillId="0" borderId="11" xfId="0" applyNumberFormat="1" applyFont="1" applyBorder="1" applyAlignment="1">
      <alignment horizontal="left" shrinkToFit="1"/>
    </xf>
    <xf numFmtId="188" fontId="4" fillId="0" borderId="10" xfId="0" applyNumberFormat="1" applyFont="1" applyBorder="1" applyAlignment="1">
      <alignment horizontal="right" shrinkToFit="1"/>
    </xf>
    <xf numFmtId="188" fontId="4" fillId="0" borderId="30" xfId="0" applyNumberFormat="1" applyFont="1" applyBorder="1" applyAlignment="1">
      <alignment horizontal="right" shrinkToFit="1"/>
    </xf>
    <xf numFmtId="188" fontId="4" fillId="0" borderId="42" xfId="0" applyNumberFormat="1" applyFont="1" applyBorder="1" applyAlignment="1">
      <alignment horizontal="right" shrinkToFit="1"/>
    </xf>
    <xf numFmtId="188" fontId="4" fillId="0" borderId="43" xfId="0" applyNumberFormat="1" applyFont="1" applyBorder="1" applyAlignment="1">
      <alignment horizontal="right" shrinkToFit="1"/>
    </xf>
    <xf numFmtId="188" fontId="4" fillId="0" borderId="26" xfId="0" applyNumberFormat="1" applyFont="1" applyBorder="1" applyAlignment="1">
      <alignment horizontal="right" shrinkToFi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44" xfId="0" applyFont="1" applyBorder="1" applyAlignment="1">
      <alignment horizontal="center" wrapText="1"/>
    </xf>
    <xf numFmtId="188" fontId="4" fillId="0" borderId="45" xfId="0" applyNumberFormat="1" applyFont="1" applyBorder="1" applyAlignment="1">
      <alignment horizontal="right" shrinkToFit="1"/>
    </xf>
    <xf numFmtId="188" fontId="4" fillId="0" borderId="46" xfId="0" applyNumberFormat="1" applyFont="1" applyBorder="1" applyAlignment="1">
      <alignment horizontal="right" shrinkToFit="1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88" fontId="4" fillId="0" borderId="10" xfId="0" applyNumberFormat="1" applyFont="1" applyBorder="1" applyAlignment="1">
      <alignment horizontal="center" shrinkToFit="1"/>
    </xf>
    <xf numFmtId="188" fontId="4" fillId="0" borderId="30" xfId="0" applyNumberFormat="1" applyFont="1" applyBorder="1" applyAlignment="1">
      <alignment horizontal="center" shrinkToFit="1"/>
    </xf>
    <xf numFmtId="188" fontId="4" fillId="0" borderId="42" xfId="0" applyNumberFormat="1" applyFont="1" applyBorder="1" applyAlignment="1">
      <alignment horizontal="center" shrinkToFit="1"/>
    </xf>
    <xf numFmtId="188" fontId="4" fillId="0" borderId="14" xfId="0" applyNumberFormat="1" applyFont="1" applyBorder="1" applyAlignment="1">
      <alignment horizontal="center" shrinkToFit="1"/>
    </xf>
    <xf numFmtId="188" fontId="4" fillId="0" borderId="13" xfId="0" applyNumberFormat="1" applyFont="1" applyBorder="1" applyAlignment="1">
      <alignment horizontal="center" shrinkToFit="1"/>
    </xf>
    <xf numFmtId="188" fontId="4" fillId="0" borderId="47" xfId="0" applyNumberFormat="1" applyFont="1" applyBorder="1" applyAlignment="1">
      <alignment horizontal="center" shrinkToFit="1"/>
    </xf>
    <xf numFmtId="188" fontId="4" fillId="0" borderId="43" xfId="0" applyNumberFormat="1" applyFont="1" applyBorder="1" applyAlignment="1">
      <alignment horizontal="center" shrinkToFit="1"/>
    </xf>
    <xf numFmtId="188" fontId="4" fillId="0" borderId="48" xfId="0" applyNumberFormat="1" applyFont="1" applyBorder="1" applyAlignment="1">
      <alignment horizontal="center" shrinkToFit="1"/>
    </xf>
    <xf numFmtId="188" fontId="4" fillId="0" borderId="39" xfId="0" applyNumberFormat="1" applyFont="1" applyBorder="1" applyAlignment="1">
      <alignment horizontal="center" shrinkToFit="1"/>
    </xf>
    <xf numFmtId="188" fontId="4" fillId="0" borderId="11" xfId="0" applyNumberFormat="1" applyFont="1" applyBorder="1" applyAlignment="1">
      <alignment horizontal="center" shrinkToFit="1"/>
    </xf>
    <xf numFmtId="188" fontId="4" fillId="0" borderId="27" xfId="0" applyNumberFormat="1" applyFont="1" applyBorder="1" applyAlignment="1">
      <alignment horizontal="center" shrinkToFit="1"/>
    </xf>
    <xf numFmtId="188" fontId="4" fillId="0" borderId="28" xfId="0" applyNumberFormat="1" applyFont="1" applyBorder="1" applyAlignment="1">
      <alignment horizontal="center" shrinkToFit="1"/>
    </xf>
    <xf numFmtId="188" fontId="4" fillId="0" borderId="49" xfId="0" applyNumberFormat="1" applyFont="1" applyBorder="1" applyAlignment="1">
      <alignment horizontal="center" shrinkToFit="1"/>
    </xf>
    <xf numFmtId="188" fontId="4" fillId="0" borderId="50" xfId="0" applyNumberFormat="1" applyFont="1" applyBorder="1" applyAlignment="1">
      <alignment horizontal="center" shrinkToFit="1"/>
    </xf>
    <xf numFmtId="188" fontId="4" fillId="0" borderId="12" xfId="0" applyNumberFormat="1" applyFont="1" applyBorder="1" applyAlignment="1">
      <alignment horizontal="center" shrinkToFit="1"/>
    </xf>
    <xf numFmtId="188" fontId="4" fillId="0" borderId="29" xfId="0" applyNumberFormat="1" applyFont="1" applyBorder="1" applyAlignment="1">
      <alignment horizontal="center" shrinkToFit="1"/>
    </xf>
    <xf numFmtId="188" fontId="4" fillId="0" borderId="51" xfId="0" applyNumberFormat="1" applyFont="1" applyBorder="1" applyAlignment="1">
      <alignment horizontal="center" shrinkToFit="1"/>
    </xf>
    <xf numFmtId="49" fontId="4" fillId="0" borderId="35" xfId="0" applyNumberFormat="1" applyFont="1" applyBorder="1" applyAlignment="1">
      <alignment horizontal="center" shrinkToFit="1"/>
    </xf>
    <xf numFmtId="188" fontId="4" fillId="0" borderId="45" xfId="0" applyNumberFormat="1" applyFont="1" applyBorder="1" applyAlignment="1">
      <alignment horizontal="center" shrinkToFit="1"/>
    </xf>
    <xf numFmtId="49" fontId="4" fillId="0" borderId="45" xfId="0" applyNumberFormat="1" applyFont="1" applyBorder="1" applyAlignment="1">
      <alignment horizontal="center" shrinkToFit="1"/>
    </xf>
    <xf numFmtId="188" fontId="4" fillId="0" borderId="52" xfId="0" applyNumberFormat="1" applyFont="1" applyBorder="1" applyAlignment="1">
      <alignment horizontal="center" shrinkToFit="1"/>
    </xf>
    <xf numFmtId="49" fontId="4" fillId="0" borderId="11" xfId="0" applyNumberFormat="1" applyFont="1" applyBorder="1" applyAlignment="1">
      <alignment horizontal="center" wrapText="1"/>
    </xf>
    <xf numFmtId="0" fontId="4" fillId="0" borderId="39" xfId="0" applyFont="1" applyBorder="1" applyAlignment="1">
      <alignment horizontal="left" wrapText="1"/>
    </xf>
    <xf numFmtId="49" fontId="4" fillId="0" borderId="39" xfId="0" applyNumberFormat="1" applyFont="1" applyBorder="1" applyAlignment="1">
      <alignment horizontal="left" wrapText="1"/>
    </xf>
    <xf numFmtId="49" fontId="7" fillId="0" borderId="0" xfId="0" applyNumberFormat="1" applyFont="1" applyBorder="1" applyAlignment="1">
      <alignment horizontal="center"/>
    </xf>
    <xf numFmtId="49" fontId="9" fillId="0" borderId="39" xfId="0" applyNumberFormat="1" applyFont="1" applyBorder="1" applyAlignment="1">
      <alignment horizontal="left" vertical="top" wrapText="1"/>
    </xf>
    <xf numFmtId="49" fontId="9" fillId="0" borderId="11" xfId="0" applyNumberFormat="1" applyFont="1" applyBorder="1" applyAlignment="1">
      <alignment horizontal="center" wrapText="1"/>
    </xf>
    <xf numFmtId="0" fontId="9" fillId="0" borderId="39" xfId="0" applyFont="1" applyBorder="1" applyAlignment="1">
      <alignment wrapText="1"/>
    </xf>
    <xf numFmtId="49" fontId="9" fillId="0" borderId="39" xfId="0" applyNumberFormat="1" applyFont="1" applyBorder="1" applyAlignment="1">
      <alignment wrapText="1"/>
    </xf>
    <xf numFmtId="0" fontId="9" fillId="0" borderId="39" xfId="0" applyFont="1" applyBorder="1" applyAlignment="1">
      <alignment horizontal="left" wrapText="1"/>
    </xf>
    <xf numFmtId="0" fontId="10" fillId="0" borderId="39" xfId="0" applyFont="1" applyBorder="1" applyAlignment="1">
      <alignment horizontal="left"/>
    </xf>
    <xf numFmtId="49" fontId="11" fillId="0" borderId="30" xfId="0" applyNumberFormat="1" applyFont="1" applyBorder="1" applyAlignment="1">
      <alignment horizontal="center" vertical="center" shrinkToFit="1"/>
    </xf>
    <xf numFmtId="0" fontId="13" fillId="0" borderId="0" xfId="0" applyFont="1" applyAlignment="1">
      <alignment horizontal="left"/>
    </xf>
    <xf numFmtId="49" fontId="13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0" fillId="0" borderId="39" xfId="0" applyFill="1" applyBorder="1" applyAlignment="1">
      <alignment horizontal="left"/>
    </xf>
    <xf numFmtId="0" fontId="49" fillId="0" borderId="0" xfId="0" applyFont="1" applyFill="1" applyAlignment="1">
      <alignment horizontal="left"/>
    </xf>
    <xf numFmtId="49" fontId="4" fillId="0" borderId="0" xfId="0" applyNumberFormat="1" applyFont="1" applyFill="1" applyAlignment="1">
      <alignment/>
    </xf>
    <xf numFmtId="0" fontId="4" fillId="0" borderId="0" xfId="0" applyFont="1" applyAlignment="1">
      <alignment vertical="top" wrapText="1"/>
    </xf>
    <xf numFmtId="49" fontId="9" fillId="0" borderId="39" xfId="0" applyNumberFormat="1" applyFont="1" applyBorder="1" applyAlignment="1">
      <alignment horizontal="center" wrapText="1"/>
    </xf>
    <xf numFmtId="0" fontId="0" fillId="0" borderId="39" xfId="0" applyBorder="1" applyAlignment="1">
      <alignment horizontal="left"/>
    </xf>
    <xf numFmtId="0" fontId="9" fillId="0" borderId="39" xfId="0" applyFont="1" applyFill="1" applyBorder="1" applyAlignment="1">
      <alignment horizontal="left" wrapText="1"/>
    </xf>
    <xf numFmtId="0" fontId="9" fillId="0" borderId="39" xfId="0" applyFont="1" applyBorder="1" applyAlignment="1">
      <alignment horizontal="center" vertical="center"/>
    </xf>
    <xf numFmtId="49" fontId="9" fillId="0" borderId="39" xfId="0" applyNumberFormat="1" applyFont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shrinkToFit="1"/>
    </xf>
    <xf numFmtId="188" fontId="4" fillId="0" borderId="30" xfId="0" applyNumberFormat="1" applyFont="1" applyBorder="1" applyAlignment="1">
      <alignment horizontal="center" vertical="center" shrinkToFit="1"/>
    </xf>
    <xf numFmtId="188" fontId="4" fillId="0" borderId="53" xfId="0" applyNumberFormat="1" applyFont="1" applyBorder="1" applyAlignment="1">
      <alignment horizontal="center" vertical="center" shrinkToFit="1"/>
    </xf>
    <xf numFmtId="188" fontId="4" fillId="0" borderId="43" xfId="0" applyNumberFormat="1" applyFont="1" applyBorder="1" applyAlignment="1">
      <alignment horizontal="center" vertical="center" shrinkToFit="1"/>
    </xf>
    <xf numFmtId="188" fontId="9" fillId="0" borderId="10" xfId="0" applyNumberFormat="1" applyFont="1" applyBorder="1" applyAlignment="1">
      <alignment horizontal="center" vertical="center" shrinkToFit="1"/>
    </xf>
    <xf numFmtId="188" fontId="9" fillId="0" borderId="30" xfId="0" applyNumberFormat="1" applyFont="1" applyBorder="1" applyAlignment="1">
      <alignment horizontal="center" vertical="center" shrinkToFit="1"/>
    </xf>
    <xf numFmtId="188" fontId="9" fillId="0" borderId="43" xfId="0" applyNumberFormat="1" applyFont="1" applyBorder="1" applyAlignment="1">
      <alignment horizontal="center" vertical="center" shrinkToFit="1"/>
    </xf>
    <xf numFmtId="49" fontId="10" fillId="0" borderId="39" xfId="0" applyNumberFormat="1" applyFont="1" applyBorder="1" applyAlignment="1">
      <alignment horizontal="center" vertical="center"/>
    </xf>
    <xf numFmtId="49" fontId="0" fillId="0" borderId="39" xfId="0" applyNumberFormat="1" applyFill="1" applyBorder="1" applyAlignment="1">
      <alignment horizontal="center" vertical="center"/>
    </xf>
    <xf numFmtId="49" fontId="0" fillId="0" borderId="39" xfId="0" applyNumberFormat="1" applyBorder="1" applyAlignment="1">
      <alignment horizontal="center" vertical="center"/>
    </xf>
    <xf numFmtId="189" fontId="0" fillId="0" borderId="0" xfId="0" applyNumberFormat="1" applyAlignment="1">
      <alignment/>
    </xf>
    <xf numFmtId="49" fontId="4" fillId="0" borderId="10" xfId="0" applyNumberFormat="1" applyFont="1" applyBorder="1" applyAlignment="1">
      <alignment horizontal="left" vertical="center" shrinkToFit="1"/>
    </xf>
    <xf numFmtId="0" fontId="4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5" fillId="0" borderId="16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188" fontId="9" fillId="0" borderId="10" xfId="0" applyNumberFormat="1" applyFont="1" applyFill="1" applyBorder="1" applyAlignment="1">
      <alignment horizontal="center" vertical="center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showGridLines="0" zoomScalePageLayoutView="0" workbookViewId="0" topLeftCell="A1">
      <selection activeCell="G22" sqref="G22:G23"/>
    </sheetView>
  </sheetViews>
  <sheetFormatPr defaultColWidth="9.00390625" defaultRowHeight="12.75"/>
  <cols>
    <col min="1" max="1" width="33.875" style="3" customWidth="1"/>
    <col min="2" max="2" width="4.625" style="3" customWidth="1"/>
    <col min="3" max="3" width="21.875" style="3" customWidth="1"/>
    <col min="4" max="4" width="18.25390625" style="1" customWidth="1"/>
    <col min="5" max="5" width="14.125" style="1" customWidth="1"/>
    <col min="6" max="6" width="8.00390625" style="1" customWidth="1"/>
    <col min="7" max="7" width="11.25390625" style="1" customWidth="1"/>
    <col min="8" max="8" width="13.375" style="1" customWidth="1"/>
    <col min="9" max="9" width="14.125" style="0" customWidth="1"/>
    <col min="11" max="11" width="12.875" style="0" bestFit="1" customWidth="1"/>
  </cols>
  <sheetData>
    <row r="1" spans="1:9" ht="18" customHeight="1">
      <c r="A1" s="150" t="s">
        <v>120</v>
      </c>
      <c r="B1" s="151"/>
      <c r="C1" s="151"/>
      <c r="D1" s="151"/>
      <c r="E1" s="151"/>
      <c r="F1" s="151"/>
      <c r="G1" s="151"/>
      <c r="H1" s="151"/>
      <c r="I1" s="12"/>
    </row>
    <row r="2" spans="1:10" ht="16.5" customHeight="1">
      <c r="A2" s="151"/>
      <c r="B2" s="151"/>
      <c r="C2" s="151"/>
      <c r="D2" s="151"/>
      <c r="E2" s="151"/>
      <c r="F2" s="151"/>
      <c r="G2" s="151"/>
      <c r="H2" s="151"/>
      <c r="J2" t="s">
        <v>119</v>
      </c>
    </row>
    <row r="3" spans="1:9" ht="16.5" customHeight="1" thickBot="1">
      <c r="A3" s="151"/>
      <c r="B3" s="151"/>
      <c r="C3" s="151"/>
      <c r="D3" s="151"/>
      <c r="E3" s="151"/>
      <c r="F3" s="151"/>
      <c r="G3" s="151"/>
      <c r="H3" s="151"/>
      <c r="I3" s="31" t="s">
        <v>6</v>
      </c>
    </row>
    <row r="4" spans="1:9" ht="13.5" customHeight="1">
      <c r="A4" s="15"/>
      <c r="B4" s="15"/>
      <c r="C4" s="15"/>
      <c r="D4" s="4"/>
      <c r="E4" s="4"/>
      <c r="F4" s="4"/>
      <c r="G4" s="4"/>
      <c r="H4" s="14" t="s">
        <v>44</v>
      </c>
      <c r="I4" s="22" t="s">
        <v>51</v>
      </c>
    </row>
    <row r="5" spans="1:9" ht="13.5" customHeight="1">
      <c r="A5" s="16"/>
      <c r="B5" s="16"/>
      <c r="C5" s="16"/>
      <c r="D5" s="86" t="s">
        <v>152</v>
      </c>
      <c r="E5" s="16"/>
      <c r="F5" s="16"/>
      <c r="G5" s="16"/>
      <c r="H5" s="15" t="s">
        <v>39</v>
      </c>
      <c r="I5" s="23" t="s">
        <v>153</v>
      </c>
    </row>
    <row r="6" spans="1:9" ht="39.75" customHeight="1">
      <c r="A6" s="149" t="s">
        <v>117</v>
      </c>
      <c r="B6" s="149"/>
      <c r="C6" s="149"/>
      <c r="D6" s="149"/>
      <c r="E6" s="130" t="s">
        <v>119</v>
      </c>
      <c r="F6" s="130"/>
      <c r="G6" s="130"/>
      <c r="H6" s="15" t="s">
        <v>37</v>
      </c>
      <c r="I6" s="23" t="s">
        <v>102</v>
      </c>
    </row>
    <row r="7" spans="1:9" ht="11.25" customHeight="1">
      <c r="A7" s="15" t="s">
        <v>93</v>
      </c>
      <c r="B7" s="152" t="s">
        <v>103</v>
      </c>
      <c r="C7" s="152"/>
      <c r="D7" s="152"/>
      <c r="E7" s="152"/>
      <c r="F7" s="152"/>
      <c r="G7" s="152"/>
      <c r="H7" s="87" t="s">
        <v>82</v>
      </c>
      <c r="I7" s="23" t="s">
        <v>100</v>
      </c>
    </row>
    <row r="8" spans="1:9" ht="13.5" customHeight="1">
      <c r="A8" s="15" t="s">
        <v>94</v>
      </c>
      <c r="B8" s="153" t="s">
        <v>104</v>
      </c>
      <c r="C8" s="153"/>
      <c r="D8" s="153"/>
      <c r="E8" s="153"/>
      <c r="F8" s="153"/>
      <c r="G8" s="153"/>
      <c r="H8" s="87" t="s">
        <v>99</v>
      </c>
      <c r="I8" s="23" t="s">
        <v>101</v>
      </c>
    </row>
    <row r="9" spans="1:9" ht="13.5" customHeight="1">
      <c r="A9" s="15" t="s">
        <v>77</v>
      </c>
      <c r="B9" s="15"/>
      <c r="C9" s="15"/>
      <c r="D9" s="14"/>
      <c r="E9" s="14"/>
      <c r="F9" s="14"/>
      <c r="G9" s="14"/>
      <c r="H9" s="15"/>
      <c r="I9" s="23"/>
    </row>
    <row r="10" spans="1:9" ht="13.5" customHeight="1" thickBot="1">
      <c r="A10" s="15" t="s">
        <v>1</v>
      </c>
      <c r="B10" s="15"/>
      <c r="C10" s="15"/>
      <c r="D10" s="14"/>
      <c r="E10" s="14"/>
      <c r="F10" s="14"/>
      <c r="G10" s="14"/>
      <c r="H10" s="15" t="s">
        <v>38</v>
      </c>
      <c r="I10" s="24" t="s">
        <v>0</v>
      </c>
    </row>
    <row r="11" spans="1:9" ht="13.5" customHeight="1">
      <c r="A11" s="129" t="s">
        <v>119</v>
      </c>
      <c r="B11" s="48"/>
      <c r="C11" s="48" t="s">
        <v>60</v>
      </c>
      <c r="D11" s="14"/>
      <c r="E11" s="14"/>
      <c r="F11" s="14"/>
      <c r="G11" s="14"/>
      <c r="H11" s="14"/>
      <c r="I11" s="27"/>
    </row>
    <row r="12" spans="1:9" ht="5.25" customHeight="1">
      <c r="A12" s="47"/>
      <c r="B12" s="47"/>
      <c r="C12" s="17"/>
      <c r="D12" s="18"/>
      <c r="E12" s="18"/>
      <c r="F12" s="18"/>
      <c r="G12" s="18"/>
      <c r="H12" s="18"/>
      <c r="I12" s="19"/>
    </row>
    <row r="13" spans="1:9" ht="13.5" customHeight="1">
      <c r="A13" s="9"/>
      <c r="B13" s="10"/>
      <c r="C13" s="30"/>
      <c r="D13" s="8"/>
      <c r="E13" s="32"/>
      <c r="F13" s="44" t="s">
        <v>9</v>
      </c>
      <c r="G13" s="33"/>
      <c r="H13" s="45"/>
      <c r="I13" s="40" t="s">
        <v>4</v>
      </c>
    </row>
    <row r="14" spans="1:9" ht="9.75" customHeight="1">
      <c r="A14" s="10" t="s">
        <v>7</v>
      </c>
      <c r="B14" s="10" t="s">
        <v>32</v>
      </c>
      <c r="C14" s="10" t="s">
        <v>83</v>
      </c>
      <c r="D14" s="8" t="s">
        <v>78</v>
      </c>
      <c r="E14" s="40" t="s">
        <v>10</v>
      </c>
      <c r="F14" s="46" t="s">
        <v>10</v>
      </c>
      <c r="G14" s="40" t="s">
        <v>13</v>
      </c>
      <c r="H14" s="39"/>
      <c r="I14" s="8" t="s">
        <v>5</v>
      </c>
    </row>
    <row r="15" spans="1:9" ht="9.75" customHeight="1">
      <c r="A15" s="9"/>
      <c r="B15" s="10" t="s">
        <v>33</v>
      </c>
      <c r="C15" s="30" t="s">
        <v>84</v>
      </c>
      <c r="D15" s="8" t="s">
        <v>79</v>
      </c>
      <c r="E15" s="41" t="s">
        <v>86</v>
      </c>
      <c r="F15" s="8" t="s">
        <v>11</v>
      </c>
      <c r="G15" s="8" t="s">
        <v>14</v>
      </c>
      <c r="H15" s="8" t="s">
        <v>15</v>
      </c>
      <c r="I15" s="8"/>
    </row>
    <row r="16" spans="1:9" ht="9.75" customHeight="1">
      <c r="A16" s="9"/>
      <c r="B16" s="10" t="s">
        <v>34</v>
      </c>
      <c r="C16" s="10" t="s">
        <v>85</v>
      </c>
      <c r="D16" s="8" t="s">
        <v>5</v>
      </c>
      <c r="E16" s="41" t="s">
        <v>87</v>
      </c>
      <c r="F16" s="8" t="s">
        <v>12</v>
      </c>
      <c r="G16" s="8"/>
      <c r="H16" s="8"/>
      <c r="I16" s="8"/>
    </row>
    <row r="17" spans="1:9" ht="9.75" customHeight="1">
      <c r="A17" s="9"/>
      <c r="B17" s="10"/>
      <c r="C17" s="10"/>
      <c r="D17" s="8"/>
      <c r="E17" s="41"/>
      <c r="F17" s="8"/>
      <c r="G17" s="8"/>
      <c r="H17" s="8"/>
      <c r="I17" s="8"/>
    </row>
    <row r="18" spans="1:9" ht="9.75" customHeight="1" hidden="1">
      <c r="A18" s="9"/>
      <c r="B18" s="10"/>
      <c r="C18" s="10"/>
      <c r="D18" s="8"/>
      <c r="E18" s="41"/>
      <c r="F18" s="8"/>
      <c r="G18" s="8"/>
      <c r="H18" s="8"/>
      <c r="I18" s="8"/>
    </row>
    <row r="19" spans="1:9" ht="9.75" customHeight="1" hidden="1">
      <c r="A19" s="9"/>
      <c r="B19" s="10"/>
      <c r="C19" s="10"/>
      <c r="D19" s="8"/>
      <c r="E19" s="41"/>
      <c r="F19" s="8"/>
      <c r="G19" s="8"/>
      <c r="H19" s="8"/>
      <c r="I19" s="8"/>
    </row>
    <row r="20" spans="1:9" ht="9.75" customHeight="1" thickBot="1">
      <c r="A20" s="6">
        <v>1</v>
      </c>
      <c r="B20" s="13">
        <v>2</v>
      </c>
      <c r="C20" s="13">
        <v>3</v>
      </c>
      <c r="D20" s="7" t="s">
        <v>2</v>
      </c>
      <c r="E20" s="42" t="s">
        <v>3</v>
      </c>
      <c r="F20" s="7" t="s">
        <v>16</v>
      </c>
      <c r="G20" s="7" t="s">
        <v>17</v>
      </c>
      <c r="H20" s="7" t="s">
        <v>18</v>
      </c>
      <c r="I20" s="7" t="s">
        <v>22</v>
      </c>
    </row>
    <row r="21" spans="1:11" ht="14.25" customHeight="1">
      <c r="A21" s="115" t="s">
        <v>30</v>
      </c>
      <c r="B21" s="62" t="s">
        <v>48</v>
      </c>
      <c r="C21" s="110" t="s">
        <v>73</v>
      </c>
      <c r="D21" s="137">
        <f>SUM(D23:D45)</f>
        <v>35106503.94</v>
      </c>
      <c r="E21" s="137">
        <f>SUM(E23:E45)</f>
        <v>18017278.330000002</v>
      </c>
      <c r="F21" s="138">
        <f>SUMIF($C22:$C36,"&lt;&gt;*000",F22:F36)</f>
        <v>0</v>
      </c>
      <c r="G21" s="138">
        <f>SUMIF($C22:$C36,"&lt;&gt;*000",G22:G36)</f>
        <v>0</v>
      </c>
      <c r="H21" s="138">
        <f>SUM(H23:H45)</f>
        <v>18017278.330000002</v>
      </c>
      <c r="I21" s="139">
        <f>SUM(I23:I45)</f>
        <v>17089225.61</v>
      </c>
      <c r="K21" s="147"/>
    </row>
    <row r="22" spans="1:11" ht="14.25" customHeight="1">
      <c r="A22" s="116" t="s">
        <v>8</v>
      </c>
      <c r="B22" s="114"/>
      <c r="C22" s="80"/>
      <c r="D22" s="137"/>
      <c r="E22" s="137"/>
      <c r="F22" s="138"/>
      <c r="G22" s="138"/>
      <c r="H22" s="138">
        <f aca="true" t="shared" si="0" ref="H22:H44">SUM(E22:G22)</f>
        <v>0</v>
      </c>
      <c r="I22" s="140">
        <f>IF(D22=0,0,D22-H22)</f>
        <v>0</v>
      </c>
      <c r="K22" s="147"/>
    </row>
    <row r="23" spans="1:11" ht="66.75" customHeight="1">
      <c r="A23" s="116" t="s">
        <v>148</v>
      </c>
      <c r="B23" s="114"/>
      <c r="C23" s="148" t="s">
        <v>132</v>
      </c>
      <c r="D23" s="137">
        <v>652096</v>
      </c>
      <c r="E23" s="137">
        <v>375345.31</v>
      </c>
      <c r="F23" s="138"/>
      <c r="G23" s="138"/>
      <c r="H23" s="142">
        <f>SUM(E23:G23)</f>
        <v>375345.31</v>
      </c>
      <c r="I23" s="143">
        <f>D23-H23</f>
        <v>276750.69</v>
      </c>
      <c r="K23" s="147"/>
    </row>
    <row r="24" spans="1:9" ht="66.75" customHeight="1">
      <c r="A24" s="116" t="s">
        <v>149</v>
      </c>
      <c r="B24" s="114"/>
      <c r="C24" s="148" t="s">
        <v>133</v>
      </c>
      <c r="D24" s="137">
        <v>6829</v>
      </c>
      <c r="E24" s="137">
        <v>2845.43</v>
      </c>
      <c r="F24" s="138"/>
      <c r="G24" s="138"/>
      <c r="H24" s="142">
        <f>SUM(E24:G24)</f>
        <v>2845.43</v>
      </c>
      <c r="I24" s="143">
        <f aca="true" t="shared" si="1" ref="I24:I42">D24-H24</f>
        <v>3983.57</v>
      </c>
    </row>
    <row r="25" spans="1:9" ht="78.75" customHeight="1">
      <c r="A25" s="116" t="s">
        <v>150</v>
      </c>
      <c r="B25" s="114"/>
      <c r="C25" s="148" t="s">
        <v>134</v>
      </c>
      <c r="D25" s="137">
        <v>1047991</v>
      </c>
      <c r="E25" s="137">
        <v>565885.51</v>
      </c>
      <c r="F25" s="138"/>
      <c r="G25" s="138"/>
      <c r="H25" s="142">
        <f>SUM(E25:G25)</f>
        <v>565885.51</v>
      </c>
      <c r="I25" s="143">
        <f t="shared" si="1"/>
        <v>482105.49</v>
      </c>
    </row>
    <row r="26" spans="1:9" ht="76.5" customHeight="1">
      <c r="A26" s="116" t="s">
        <v>151</v>
      </c>
      <c r="B26" s="114"/>
      <c r="C26" s="148" t="s">
        <v>135</v>
      </c>
      <c r="D26" s="137"/>
      <c r="E26" s="137">
        <v>-77985.7</v>
      </c>
      <c r="F26" s="138"/>
      <c r="G26" s="138"/>
      <c r="H26" s="142">
        <f>SUM(E26:G26)</f>
        <v>-77985.7</v>
      </c>
      <c r="I26" s="143">
        <f t="shared" si="1"/>
        <v>77985.7</v>
      </c>
    </row>
    <row r="27" spans="1:9" ht="90" customHeight="1">
      <c r="A27" s="131" t="s">
        <v>107</v>
      </c>
      <c r="B27" s="132"/>
      <c r="C27" s="124" t="s">
        <v>106</v>
      </c>
      <c r="D27" s="141">
        <v>1249300</v>
      </c>
      <c r="E27" s="141">
        <v>663243.57</v>
      </c>
      <c r="F27" s="142"/>
      <c r="G27" s="142"/>
      <c r="H27" s="142">
        <f t="shared" si="0"/>
        <v>663243.57</v>
      </c>
      <c r="I27" s="143">
        <f t="shared" si="1"/>
        <v>586056.43</v>
      </c>
    </row>
    <row r="28" spans="1:9" ht="90" customHeight="1" hidden="1">
      <c r="A28" s="118" t="s">
        <v>131</v>
      </c>
      <c r="B28" s="119"/>
      <c r="C28" s="124" t="s">
        <v>106</v>
      </c>
      <c r="D28" s="141"/>
      <c r="E28" s="141"/>
      <c r="F28" s="142"/>
      <c r="G28" s="142"/>
      <c r="H28" s="142">
        <f t="shared" si="0"/>
        <v>0</v>
      </c>
      <c r="I28" s="143">
        <f t="shared" si="1"/>
        <v>0</v>
      </c>
    </row>
    <row r="29" spans="1:9" ht="50.25" customHeight="1">
      <c r="A29" s="118" t="s">
        <v>121</v>
      </c>
      <c r="B29" s="119"/>
      <c r="C29" s="124" t="s">
        <v>122</v>
      </c>
      <c r="D29" s="141">
        <v>99800</v>
      </c>
      <c r="E29" s="141">
        <v>17573.14</v>
      </c>
      <c r="F29" s="142"/>
      <c r="G29" s="142"/>
      <c r="H29" s="142">
        <f t="shared" si="0"/>
        <v>17573.14</v>
      </c>
      <c r="I29" s="143">
        <f t="shared" si="1"/>
        <v>82226.86</v>
      </c>
    </row>
    <row r="30" spans="1:9" ht="50.25" customHeight="1">
      <c r="A30" s="118" t="s">
        <v>123</v>
      </c>
      <c r="B30" s="119"/>
      <c r="C30" s="124" t="s">
        <v>124</v>
      </c>
      <c r="D30" s="141">
        <v>12500</v>
      </c>
      <c r="E30" s="141">
        <v>3058.77</v>
      </c>
      <c r="F30" s="142"/>
      <c r="G30" s="142"/>
      <c r="H30" s="142">
        <f t="shared" si="0"/>
        <v>3058.77</v>
      </c>
      <c r="I30" s="143">
        <f t="shared" si="1"/>
        <v>9441.23</v>
      </c>
    </row>
    <row r="31" spans="1:9" ht="50.25" customHeight="1">
      <c r="A31" s="118" t="s">
        <v>125</v>
      </c>
      <c r="B31" s="119"/>
      <c r="C31" s="124" t="s">
        <v>126</v>
      </c>
      <c r="D31" s="141">
        <v>17900</v>
      </c>
      <c r="E31" s="141">
        <v>10522.29</v>
      </c>
      <c r="F31" s="142"/>
      <c r="G31" s="142"/>
      <c r="H31" s="142">
        <f t="shared" si="0"/>
        <v>10522.29</v>
      </c>
      <c r="I31" s="143">
        <f t="shared" si="1"/>
        <v>7377.709999999999</v>
      </c>
    </row>
    <row r="32" spans="1:9" ht="78.75">
      <c r="A32" s="118" t="s">
        <v>108</v>
      </c>
      <c r="B32" s="119"/>
      <c r="C32" s="124" t="s">
        <v>109</v>
      </c>
      <c r="D32" s="141">
        <v>5750</v>
      </c>
      <c r="E32" s="141">
        <v>3900</v>
      </c>
      <c r="F32" s="142"/>
      <c r="G32" s="142"/>
      <c r="H32" s="142">
        <f t="shared" si="0"/>
        <v>3900</v>
      </c>
      <c r="I32" s="143">
        <f t="shared" si="1"/>
        <v>1850</v>
      </c>
    </row>
    <row r="33" spans="1:9" ht="15">
      <c r="A33" s="118"/>
      <c r="B33" s="119"/>
      <c r="C33" s="124" t="s">
        <v>136</v>
      </c>
      <c r="D33" s="141"/>
      <c r="E33" s="141"/>
      <c r="F33" s="142"/>
      <c r="G33" s="142"/>
      <c r="H33" s="142">
        <f t="shared" si="0"/>
        <v>0</v>
      </c>
      <c r="I33" s="143">
        <f t="shared" si="1"/>
        <v>0</v>
      </c>
    </row>
    <row r="34" spans="1:9" ht="22.5">
      <c r="A34" s="118" t="s">
        <v>110</v>
      </c>
      <c r="B34" s="119"/>
      <c r="C34" s="124" t="s">
        <v>138</v>
      </c>
      <c r="D34" s="141"/>
      <c r="E34" s="141">
        <v>137279.78</v>
      </c>
      <c r="F34" s="142"/>
      <c r="G34" s="142"/>
      <c r="H34" s="142">
        <f t="shared" si="0"/>
        <v>137279.78</v>
      </c>
      <c r="I34" s="143">
        <f t="shared" si="1"/>
        <v>-137279.78</v>
      </c>
    </row>
    <row r="35" spans="1:9" ht="15">
      <c r="A35" s="118"/>
      <c r="B35" s="119"/>
      <c r="C35" s="124" t="s">
        <v>137</v>
      </c>
      <c r="D35" s="141"/>
      <c r="E35" s="141"/>
      <c r="F35" s="142"/>
      <c r="G35" s="142"/>
      <c r="H35" s="142">
        <f t="shared" si="0"/>
        <v>0</v>
      </c>
      <c r="I35" s="143">
        <f t="shared" si="1"/>
        <v>0</v>
      </c>
    </row>
    <row r="36" spans="1:9" ht="22.5">
      <c r="A36" s="118" t="s">
        <v>111</v>
      </c>
      <c r="B36" s="119"/>
      <c r="C36" s="124" t="s">
        <v>139</v>
      </c>
      <c r="D36" s="141">
        <v>21516000</v>
      </c>
      <c r="E36" s="141">
        <v>10757993</v>
      </c>
      <c r="F36" s="142"/>
      <c r="G36" s="142"/>
      <c r="H36" s="142">
        <f t="shared" si="0"/>
        <v>10757993</v>
      </c>
      <c r="I36" s="143">
        <f t="shared" si="1"/>
        <v>10758007</v>
      </c>
    </row>
    <row r="37" spans="1:9" ht="39" customHeight="1">
      <c r="A37" s="120" t="s">
        <v>112</v>
      </c>
      <c r="B37" s="121"/>
      <c r="C37" s="124" t="s">
        <v>140</v>
      </c>
      <c r="D37" s="141">
        <v>603000</v>
      </c>
      <c r="E37" s="141">
        <v>541140</v>
      </c>
      <c r="F37" s="136"/>
      <c r="G37" s="136"/>
      <c r="H37" s="142">
        <f t="shared" si="0"/>
        <v>541140</v>
      </c>
      <c r="I37" s="143">
        <f t="shared" si="1"/>
        <v>61860</v>
      </c>
    </row>
    <row r="38" spans="1:9" ht="33.75">
      <c r="A38" s="122" t="s">
        <v>113</v>
      </c>
      <c r="B38" s="123"/>
      <c r="C38" s="124" t="s">
        <v>141</v>
      </c>
      <c r="D38" s="154">
        <v>21311</v>
      </c>
      <c r="E38" s="141">
        <v>12299.99</v>
      </c>
      <c r="F38" s="144"/>
      <c r="G38" s="144"/>
      <c r="H38" s="142">
        <f t="shared" si="0"/>
        <v>12299.99</v>
      </c>
      <c r="I38" s="143">
        <f t="shared" si="1"/>
        <v>9011.01</v>
      </c>
    </row>
    <row r="39" spans="1:9" ht="45">
      <c r="A39" s="122" t="s">
        <v>114</v>
      </c>
      <c r="B39" s="123"/>
      <c r="C39" s="124" t="s">
        <v>142</v>
      </c>
      <c r="D39" s="141">
        <v>210100</v>
      </c>
      <c r="E39" s="141">
        <v>78494.55</v>
      </c>
      <c r="F39" s="144"/>
      <c r="G39" s="144"/>
      <c r="H39" s="142">
        <f t="shared" si="0"/>
        <v>78494.55</v>
      </c>
      <c r="I39" s="143">
        <f t="shared" si="1"/>
        <v>131605.45</v>
      </c>
    </row>
    <row r="40" spans="1:9" ht="67.5">
      <c r="A40" s="122" t="s">
        <v>115</v>
      </c>
      <c r="B40" s="123"/>
      <c r="C40" s="124" t="s">
        <v>143</v>
      </c>
      <c r="D40" s="141">
        <v>32628.84</v>
      </c>
      <c r="E40" s="141">
        <v>16314</v>
      </c>
      <c r="F40" s="144"/>
      <c r="G40" s="144"/>
      <c r="H40" s="142">
        <f t="shared" si="0"/>
        <v>16314</v>
      </c>
      <c r="I40" s="143">
        <f t="shared" si="1"/>
        <v>16314.84</v>
      </c>
    </row>
    <row r="41" spans="1:9" ht="22.5">
      <c r="A41" s="122" t="s">
        <v>116</v>
      </c>
      <c r="B41" s="123"/>
      <c r="C41" s="124" t="s">
        <v>144</v>
      </c>
      <c r="D41" s="141">
        <v>9631298.1</v>
      </c>
      <c r="E41" s="141">
        <v>4695101.46</v>
      </c>
      <c r="F41" s="144"/>
      <c r="G41" s="144"/>
      <c r="H41" s="142">
        <f t="shared" si="0"/>
        <v>4695101.46</v>
      </c>
      <c r="I41" s="143">
        <f t="shared" si="1"/>
        <v>4936196.64</v>
      </c>
    </row>
    <row r="42" spans="1:9" ht="22.5">
      <c r="A42" s="122" t="s">
        <v>130</v>
      </c>
      <c r="B42" s="123"/>
      <c r="C42" s="124" t="s">
        <v>145</v>
      </c>
      <c r="D42" s="141"/>
      <c r="E42" s="141">
        <v>300000</v>
      </c>
      <c r="F42" s="144"/>
      <c r="G42" s="144"/>
      <c r="H42" s="142">
        <f t="shared" si="0"/>
        <v>300000</v>
      </c>
      <c r="I42" s="143">
        <f t="shared" si="1"/>
        <v>-300000</v>
      </c>
    </row>
    <row r="43" spans="1:9" ht="67.5">
      <c r="A43" s="122" t="s">
        <v>127</v>
      </c>
      <c r="B43" s="123"/>
      <c r="C43" s="124" t="s">
        <v>146</v>
      </c>
      <c r="D43" s="141"/>
      <c r="E43" s="141">
        <v>250636.87</v>
      </c>
      <c r="F43" s="144"/>
      <c r="G43" s="144"/>
      <c r="H43" s="142">
        <f t="shared" si="0"/>
        <v>250636.87</v>
      </c>
      <c r="I43" s="143">
        <f>D43-H43</f>
        <v>-250636.87</v>
      </c>
    </row>
    <row r="44" spans="1:9" ht="45">
      <c r="A44" s="134" t="s">
        <v>118</v>
      </c>
      <c r="B44" s="128"/>
      <c r="C44" s="124" t="s">
        <v>147</v>
      </c>
      <c r="D44" s="141"/>
      <c r="E44" s="141">
        <v>-336369.64</v>
      </c>
      <c r="F44" s="145"/>
      <c r="G44" s="145"/>
      <c r="H44" s="142">
        <f t="shared" si="0"/>
        <v>-336369.64</v>
      </c>
      <c r="I44" s="143">
        <f>D44-H44</f>
        <v>336369.64</v>
      </c>
    </row>
    <row r="45" spans="1:9" ht="67.5" hidden="1">
      <c r="A45" s="122" t="s">
        <v>128</v>
      </c>
      <c r="B45" s="133"/>
      <c r="C45" s="135" t="s">
        <v>129</v>
      </c>
      <c r="D45" s="141">
        <v>0</v>
      </c>
      <c r="E45" s="141"/>
      <c r="F45" s="146"/>
      <c r="G45" s="146"/>
      <c r="H45" s="142">
        <f>D45-E45</f>
        <v>0</v>
      </c>
      <c r="I45" s="143">
        <f>D45-E45</f>
        <v>0</v>
      </c>
    </row>
    <row r="51" spans="1:5" ht="15.75">
      <c r="A51" s="125"/>
      <c r="B51" s="125"/>
      <c r="C51" s="125"/>
      <c r="D51" s="126"/>
      <c r="E51" s="126"/>
    </row>
    <row r="52" spans="1:5" ht="15.75">
      <c r="A52" s="125"/>
      <c r="B52" s="125"/>
      <c r="C52" s="125"/>
      <c r="D52" s="126"/>
      <c r="E52" s="126"/>
    </row>
    <row r="54" ht="12.75">
      <c r="A54" s="127"/>
    </row>
  </sheetData>
  <sheetProtection/>
  <mergeCells count="4">
    <mergeCell ref="A6:D6"/>
    <mergeCell ref="A1:H3"/>
    <mergeCell ref="B7:G7"/>
    <mergeCell ref="B8:G8"/>
  </mergeCells>
  <printOptions/>
  <pageMargins left="0.3937007874015748" right="0.3937007874015748" top="0.7874015748031497" bottom="0.3937007874015748" header="0" footer="0"/>
  <pageSetup horizontalDpi="600" verticalDpi="600" orientation="landscape" pageOrder="overThenDown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15"/>
  <sheetViews>
    <sheetView showGridLines="0" zoomScalePageLayoutView="0" workbookViewId="0" topLeftCell="A1">
      <selection activeCell="I29" sqref="I29"/>
    </sheetView>
  </sheetViews>
  <sheetFormatPr defaultColWidth="9.00390625" defaultRowHeight="12.75"/>
  <cols>
    <col min="1" max="1" width="25.125" style="0" customWidth="1"/>
    <col min="2" max="2" width="4.25390625" style="0" customWidth="1"/>
    <col min="3" max="3" width="22.75390625" style="0" customWidth="1"/>
    <col min="4" max="4" width="14.00390625" style="0" customWidth="1"/>
    <col min="5" max="5" width="11.75390625" style="0" customWidth="1"/>
    <col min="6" max="6" width="13.75390625" style="0" customWidth="1"/>
    <col min="7" max="7" width="11.375" style="0" customWidth="1"/>
    <col min="8" max="9" width="11.25390625" style="0" customWidth="1"/>
    <col min="10" max="10" width="11.375" style="0" customWidth="1"/>
    <col min="11" max="11" width="10.875" style="0" customWidth="1"/>
  </cols>
  <sheetData>
    <row r="2" spans="2:11" ht="15">
      <c r="B2" s="48"/>
      <c r="C2" s="15"/>
      <c r="D2" s="48" t="s">
        <v>61</v>
      </c>
      <c r="E2" s="14"/>
      <c r="F2" s="14"/>
      <c r="G2" s="14"/>
      <c r="H2" s="14"/>
      <c r="I2" s="14"/>
      <c r="J2" s="14" t="s">
        <v>62</v>
      </c>
      <c r="K2" s="27"/>
    </row>
    <row r="3" spans="1:11" ht="12.75">
      <c r="A3" s="47"/>
      <c r="B3" s="47"/>
      <c r="C3" s="17"/>
      <c r="D3" s="18"/>
      <c r="E3" s="18"/>
      <c r="F3" s="18"/>
      <c r="G3" s="18"/>
      <c r="H3" s="18"/>
      <c r="I3" s="18"/>
      <c r="J3" s="18"/>
      <c r="K3" s="19"/>
    </row>
    <row r="4" spans="1:11" ht="12.75">
      <c r="A4" s="9"/>
      <c r="B4" s="10"/>
      <c r="C4" s="10" t="s">
        <v>32</v>
      </c>
      <c r="D4" s="8"/>
      <c r="F4" s="34"/>
      <c r="G4" s="38" t="s">
        <v>9</v>
      </c>
      <c r="H4" s="35"/>
      <c r="I4" s="39"/>
      <c r="J4" s="49" t="s">
        <v>23</v>
      </c>
      <c r="K4" s="35"/>
    </row>
    <row r="5" spans="1:11" ht="12.75">
      <c r="A5" s="10"/>
      <c r="B5" s="10" t="s">
        <v>32</v>
      </c>
      <c r="C5" s="30" t="s">
        <v>88</v>
      </c>
      <c r="D5" s="8" t="s">
        <v>78</v>
      </c>
      <c r="E5" s="20" t="s">
        <v>19</v>
      </c>
      <c r="F5" s="36"/>
      <c r="G5" s="29"/>
      <c r="H5" s="37"/>
      <c r="I5" s="41"/>
      <c r="J5" s="50" t="s">
        <v>24</v>
      </c>
      <c r="K5" s="37"/>
    </row>
    <row r="6" spans="1:11" ht="12.75">
      <c r="A6" s="9"/>
      <c r="B6" s="10" t="s">
        <v>33</v>
      </c>
      <c r="C6" s="30" t="s">
        <v>84</v>
      </c>
      <c r="D6" s="8" t="s">
        <v>79</v>
      </c>
      <c r="E6" s="8" t="s">
        <v>20</v>
      </c>
      <c r="F6" s="40" t="s">
        <v>10</v>
      </c>
      <c r="G6" s="46" t="s">
        <v>10</v>
      </c>
      <c r="H6" s="40" t="s">
        <v>13</v>
      </c>
      <c r="I6" s="39"/>
      <c r="J6" s="20" t="s">
        <v>25</v>
      </c>
      <c r="K6" s="20" t="s">
        <v>25</v>
      </c>
    </row>
    <row r="7" spans="1:11" ht="12.75">
      <c r="A7" s="10" t="s">
        <v>7</v>
      </c>
      <c r="B7" s="10" t="s">
        <v>34</v>
      </c>
      <c r="C7" s="10" t="s">
        <v>85</v>
      </c>
      <c r="D7" s="8" t="s">
        <v>5</v>
      </c>
      <c r="E7" s="41" t="s">
        <v>21</v>
      </c>
      <c r="F7" s="41" t="s">
        <v>86</v>
      </c>
      <c r="G7" s="8" t="s">
        <v>11</v>
      </c>
      <c r="H7" s="8" t="s">
        <v>14</v>
      </c>
      <c r="I7" s="8" t="s">
        <v>15</v>
      </c>
      <c r="J7" s="20" t="s">
        <v>40</v>
      </c>
      <c r="K7" s="20" t="s">
        <v>26</v>
      </c>
    </row>
    <row r="8" spans="1:11" ht="12.75">
      <c r="A8" s="9"/>
      <c r="B8" s="10"/>
      <c r="C8" s="10"/>
      <c r="D8" s="8"/>
      <c r="E8" s="41"/>
      <c r="F8" s="41" t="s">
        <v>87</v>
      </c>
      <c r="G8" s="8" t="s">
        <v>12</v>
      </c>
      <c r="H8" s="8"/>
      <c r="I8" s="8"/>
      <c r="J8" s="20" t="s">
        <v>41</v>
      </c>
      <c r="K8" s="20" t="s">
        <v>20</v>
      </c>
    </row>
    <row r="9" spans="1:11" ht="12.75">
      <c r="A9" s="9"/>
      <c r="B9" s="10"/>
      <c r="C9" s="10"/>
      <c r="D9" s="8"/>
      <c r="E9" s="41"/>
      <c r="F9" s="41"/>
      <c r="G9" s="8"/>
      <c r="H9" s="8"/>
      <c r="I9" s="8"/>
      <c r="J9" s="20"/>
      <c r="K9" s="20" t="s">
        <v>21</v>
      </c>
    </row>
    <row r="10" spans="1:11" ht="12.75" hidden="1">
      <c r="A10" s="9"/>
      <c r="B10" s="10"/>
      <c r="C10" s="10"/>
      <c r="D10" s="8"/>
      <c r="E10" s="41"/>
      <c r="F10" s="41"/>
      <c r="G10" s="8"/>
      <c r="H10" s="8"/>
      <c r="I10" s="8"/>
      <c r="J10" s="20"/>
      <c r="K10" s="20"/>
    </row>
    <row r="11" spans="1:11" ht="12.75" hidden="1">
      <c r="A11" s="9"/>
      <c r="B11" s="10"/>
      <c r="C11" s="10"/>
      <c r="D11" s="8"/>
      <c r="E11" s="41"/>
      <c r="F11" s="41"/>
      <c r="G11" s="8"/>
      <c r="H11" s="8"/>
      <c r="I11" s="8"/>
      <c r="J11" s="20"/>
      <c r="K11" s="20"/>
    </row>
    <row r="12" spans="1:11" ht="13.5" thickBot="1">
      <c r="A12" s="6">
        <v>1</v>
      </c>
      <c r="B12" s="13">
        <v>2</v>
      </c>
      <c r="C12" s="13">
        <v>3</v>
      </c>
      <c r="D12" s="7" t="s">
        <v>2</v>
      </c>
      <c r="E12" s="42" t="s">
        <v>3</v>
      </c>
      <c r="F12" s="42" t="s">
        <v>16</v>
      </c>
      <c r="G12" s="7" t="s">
        <v>17</v>
      </c>
      <c r="H12" s="7" t="s">
        <v>18</v>
      </c>
      <c r="I12" s="7" t="s">
        <v>22</v>
      </c>
      <c r="J12" s="21" t="s">
        <v>27</v>
      </c>
      <c r="K12" s="21" t="s">
        <v>35</v>
      </c>
    </row>
    <row r="13" spans="1:11" ht="15" customHeight="1">
      <c r="A13" s="55" t="s">
        <v>31</v>
      </c>
      <c r="B13" s="60" t="s">
        <v>49</v>
      </c>
      <c r="C13" s="79"/>
      <c r="D13" s="81">
        <v>0</v>
      </c>
      <c r="E13" s="81">
        <v>0</v>
      </c>
      <c r="F13" s="81">
        <v>0</v>
      </c>
      <c r="G13" s="82">
        <f>SUMIF($C14:$C14,"&lt;&gt;*000",G14:G14)</f>
        <v>0</v>
      </c>
      <c r="H13" s="82">
        <f>SUMIF($C14:$C14,"&lt;&gt;*000",H14:H14)</f>
        <v>0</v>
      </c>
      <c r="I13" s="82">
        <f>SUM(F13:H13)</f>
        <v>0</v>
      </c>
      <c r="J13" s="85">
        <f>D13-I13</f>
        <v>0</v>
      </c>
      <c r="K13" s="83">
        <f>E13-I13</f>
        <v>0</v>
      </c>
    </row>
    <row r="14" spans="1:11" ht="15" customHeight="1">
      <c r="A14" s="80" t="s">
        <v>8</v>
      </c>
      <c r="B14" s="61"/>
      <c r="C14" s="80"/>
      <c r="D14" s="81"/>
      <c r="E14" s="81"/>
      <c r="F14" s="81"/>
      <c r="G14" s="82"/>
      <c r="H14" s="82"/>
      <c r="I14" s="82">
        <f>SUM(F14:H14)</f>
        <v>0</v>
      </c>
      <c r="J14" s="85">
        <f>D14-I14</f>
        <v>0</v>
      </c>
      <c r="K14" s="84">
        <f>E14-I14</f>
        <v>0</v>
      </c>
    </row>
    <row r="15" spans="1:11" ht="23.25" thickBot="1">
      <c r="A15" s="56" t="s">
        <v>80</v>
      </c>
      <c r="B15" s="88">
        <v>450</v>
      </c>
      <c r="C15" s="112" t="s">
        <v>81</v>
      </c>
      <c r="D15" s="111" t="s">
        <v>81</v>
      </c>
      <c r="E15" s="111" t="s">
        <v>81</v>
      </c>
      <c r="F15" s="89">
        <f>Лист1!E21-Лист2!F13</f>
        <v>18017278.330000002</v>
      </c>
      <c r="G15" s="90">
        <f>Лист1!F21-Лист2!G13</f>
        <v>0</v>
      </c>
      <c r="H15" s="90">
        <f>Лист1!G21-Лист2!H13</f>
        <v>0</v>
      </c>
      <c r="I15" s="90">
        <f>SUM(F15:H15)</f>
        <v>18017278.330000002</v>
      </c>
      <c r="J15" s="113" t="s">
        <v>81</v>
      </c>
      <c r="K15" s="105" t="s">
        <v>81</v>
      </c>
    </row>
  </sheetData>
  <sheetProtection/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5"/>
  <sheetViews>
    <sheetView showGridLines="0" tabSelected="1" zoomScalePageLayoutView="0" workbookViewId="0" topLeftCell="A23">
      <selection activeCell="D51" sqref="D51"/>
    </sheetView>
  </sheetViews>
  <sheetFormatPr defaultColWidth="9.00390625" defaultRowHeight="12.75"/>
  <cols>
    <col min="1" max="1" width="33.875" style="3" customWidth="1"/>
    <col min="2" max="2" width="4.625" style="3" customWidth="1"/>
    <col min="3" max="3" width="15.25390625" style="3" customWidth="1"/>
    <col min="4" max="4" width="18.25390625" style="1" customWidth="1"/>
    <col min="5" max="5" width="14.125" style="1" customWidth="1"/>
    <col min="6" max="6" width="14.25390625" style="1" customWidth="1"/>
    <col min="7" max="7" width="13.75390625" style="1" customWidth="1"/>
    <col min="8" max="8" width="13.375" style="1" customWidth="1"/>
    <col min="9" max="9" width="14.125" style="0" customWidth="1"/>
  </cols>
  <sheetData>
    <row r="1" spans="1:9" ht="10.5" customHeight="1">
      <c r="A1" s="25"/>
      <c r="B1" s="58"/>
      <c r="C1" s="5"/>
      <c r="D1" s="26"/>
      <c r="E1" s="26"/>
      <c r="F1" s="26"/>
      <c r="G1" s="26"/>
      <c r="H1" s="69" t="s">
        <v>52</v>
      </c>
      <c r="I1" s="26"/>
    </row>
    <row r="2" spans="2:9" ht="15">
      <c r="B2" s="48" t="s">
        <v>89</v>
      </c>
      <c r="C2" s="15"/>
      <c r="D2" s="14"/>
      <c r="E2" s="14"/>
      <c r="F2" s="14"/>
      <c r="G2" s="14"/>
      <c r="I2" s="27"/>
    </row>
    <row r="3" spans="1:9" ht="9" customHeight="1">
      <c r="A3" s="47"/>
      <c r="B3" s="59"/>
      <c r="C3" s="17"/>
      <c r="D3" s="18"/>
      <c r="E3" s="18"/>
      <c r="F3" s="18"/>
      <c r="G3" s="18"/>
      <c r="H3" s="18"/>
      <c r="I3" s="19"/>
    </row>
    <row r="4" spans="1:9" ht="12.75">
      <c r="A4" s="9"/>
      <c r="B4" s="10"/>
      <c r="C4" s="30"/>
      <c r="D4" s="8"/>
      <c r="E4" s="32"/>
      <c r="F4" s="44" t="s">
        <v>9</v>
      </c>
      <c r="G4" s="33"/>
      <c r="H4" s="45"/>
      <c r="I4" s="20" t="s">
        <v>4</v>
      </c>
    </row>
    <row r="5" spans="1:9" ht="10.5" customHeight="1">
      <c r="A5" s="53"/>
      <c r="B5" s="10" t="s">
        <v>32</v>
      </c>
      <c r="C5" s="10" t="s">
        <v>28</v>
      </c>
      <c r="D5" s="8" t="s">
        <v>78</v>
      </c>
      <c r="E5" s="40" t="s">
        <v>10</v>
      </c>
      <c r="F5" s="46" t="s">
        <v>10</v>
      </c>
      <c r="G5" s="40" t="s">
        <v>13</v>
      </c>
      <c r="H5" s="39"/>
      <c r="I5" s="20" t="s">
        <v>5</v>
      </c>
    </row>
    <row r="6" spans="1:9" ht="10.5" customHeight="1">
      <c r="A6" s="10" t="s">
        <v>7</v>
      </c>
      <c r="B6" s="10" t="s">
        <v>33</v>
      </c>
      <c r="C6" s="30" t="s">
        <v>29</v>
      </c>
      <c r="D6" s="8" t="s">
        <v>79</v>
      </c>
      <c r="E6" s="41" t="s">
        <v>86</v>
      </c>
      <c r="F6" s="8" t="s">
        <v>11</v>
      </c>
      <c r="G6" s="8" t="s">
        <v>14</v>
      </c>
      <c r="H6" s="8" t="s">
        <v>15</v>
      </c>
      <c r="I6" s="20"/>
    </row>
    <row r="7" spans="1:9" ht="9.75" customHeight="1">
      <c r="A7" s="9"/>
      <c r="B7" s="10" t="s">
        <v>34</v>
      </c>
      <c r="C7" s="10" t="s">
        <v>84</v>
      </c>
      <c r="D7" s="8" t="s">
        <v>5</v>
      </c>
      <c r="E7" s="41" t="s">
        <v>87</v>
      </c>
      <c r="F7" s="8" t="s">
        <v>12</v>
      </c>
      <c r="G7" s="8"/>
      <c r="H7" s="8"/>
      <c r="I7" s="20"/>
    </row>
    <row r="8" spans="1:9" ht="10.5" customHeight="1">
      <c r="A8" s="9"/>
      <c r="B8" s="10"/>
      <c r="C8" s="10" t="s">
        <v>85</v>
      </c>
      <c r="D8" s="8"/>
      <c r="E8" s="41"/>
      <c r="F8" s="8"/>
      <c r="G8" s="8"/>
      <c r="H8" s="8"/>
      <c r="I8" s="20"/>
    </row>
    <row r="9" spans="1:9" ht="10.5" customHeight="1" hidden="1">
      <c r="A9" s="9"/>
      <c r="B9" s="10"/>
      <c r="C9" s="10"/>
      <c r="D9" s="8"/>
      <c r="E9" s="41"/>
      <c r="F9" s="8"/>
      <c r="G9" s="8"/>
      <c r="H9" s="8"/>
      <c r="I9" s="20"/>
    </row>
    <row r="10" spans="1:9" ht="10.5" customHeight="1" hidden="1">
      <c r="A10" s="9"/>
      <c r="B10" s="10"/>
      <c r="C10" s="10"/>
      <c r="D10" s="8"/>
      <c r="E10" s="41"/>
      <c r="F10" s="8"/>
      <c r="G10" s="8"/>
      <c r="H10" s="8"/>
      <c r="I10" s="20"/>
    </row>
    <row r="11" spans="1:9" ht="9.75" customHeight="1" thickBot="1">
      <c r="A11" s="6">
        <v>1</v>
      </c>
      <c r="B11" s="13">
        <v>2</v>
      </c>
      <c r="C11" s="13">
        <v>3</v>
      </c>
      <c r="D11" s="7" t="s">
        <v>2</v>
      </c>
      <c r="E11" s="42" t="s">
        <v>3</v>
      </c>
      <c r="F11" s="7" t="s">
        <v>16</v>
      </c>
      <c r="G11" s="7" t="s">
        <v>17</v>
      </c>
      <c r="H11" s="7" t="s">
        <v>18</v>
      </c>
      <c r="I11" s="21" t="s">
        <v>22</v>
      </c>
    </row>
    <row r="12" spans="1:9" ht="27.75" customHeight="1">
      <c r="A12" s="11" t="s">
        <v>36</v>
      </c>
      <c r="B12" s="60" t="s">
        <v>50</v>
      </c>
      <c r="C12" s="62" t="s">
        <v>73</v>
      </c>
      <c r="D12" s="93">
        <f>D14+D20+D24</f>
        <v>0</v>
      </c>
      <c r="E12" s="93">
        <f>E14+E20+E27</f>
        <v>18017278.330000002</v>
      </c>
      <c r="F12" s="94">
        <f>F14+F20+F24+F27</f>
        <v>0</v>
      </c>
      <c r="G12" s="94">
        <f>G14+G20+G24+G27</f>
        <v>0</v>
      </c>
      <c r="H12" s="94">
        <f>SUM(E12:G12)</f>
        <v>18017278.330000002</v>
      </c>
      <c r="I12" s="95">
        <f>IF(D12=0,0,D12-H12)</f>
        <v>0</v>
      </c>
    </row>
    <row r="13" spans="1:9" ht="18.75" customHeight="1">
      <c r="A13" s="63" t="s">
        <v>55</v>
      </c>
      <c r="B13" s="64"/>
      <c r="C13" s="72"/>
      <c r="D13" s="96"/>
      <c r="E13" s="96"/>
      <c r="F13" s="97"/>
      <c r="G13" s="97"/>
      <c r="H13" s="97"/>
      <c r="I13" s="98">
        <f aca="true" t="shared" si="0" ref="I13:I24">IF(D13=0,0,D13-H13)</f>
        <v>0</v>
      </c>
    </row>
    <row r="14" spans="1:9" ht="24" customHeight="1">
      <c r="A14" s="11" t="s">
        <v>58</v>
      </c>
      <c r="B14" s="67" t="s">
        <v>56</v>
      </c>
      <c r="C14" s="2" t="s">
        <v>73</v>
      </c>
      <c r="D14" s="93"/>
      <c r="E14" s="93"/>
      <c r="F14" s="94"/>
      <c r="G14" s="94"/>
      <c r="H14" s="94">
        <f aca="true" t="shared" si="1" ref="H14:H31">SUM(E14:G14)</f>
        <v>0</v>
      </c>
      <c r="I14" s="99">
        <f t="shared" si="0"/>
        <v>0</v>
      </c>
    </row>
    <row r="15" spans="1:9" ht="9.75" customHeight="1">
      <c r="A15" s="63" t="s">
        <v>54</v>
      </c>
      <c r="B15" s="64"/>
      <c r="C15" s="65"/>
      <c r="D15" s="96"/>
      <c r="E15" s="96"/>
      <c r="F15" s="97"/>
      <c r="G15" s="97"/>
      <c r="H15" s="97"/>
      <c r="I15" s="98">
        <f t="shared" si="0"/>
        <v>0</v>
      </c>
    </row>
    <row r="16" spans="1:9" ht="10.5" customHeight="1">
      <c r="A16" s="11"/>
      <c r="B16" s="66"/>
      <c r="C16" s="2"/>
      <c r="D16" s="93"/>
      <c r="E16" s="93"/>
      <c r="F16" s="94"/>
      <c r="G16" s="94"/>
      <c r="H16" s="94">
        <f t="shared" si="1"/>
        <v>0</v>
      </c>
      <c r="I16" s="99">
        <f t="shared" si="0"/>
        <v>0</v>
      </c>
    </row>
    <row r="17" spans="1:9" ht="14.25" customHeight="1">
      <c r="A17" s="11"/>
      <c r="B17" s="66"/>
      <c r="C17" s="2"/>
      <c r="D17" s="93"/>
      <c r="E17" s="93"/>
      <c r="F17" s="94"/>
      <c r="G17" s="94"/>
      <c r="H17" s="94">
        <f t="shared" si="1"/>
        <v>0</v>
      </c>
      <c r="I17" s="99">
        <f t="shared" si="0"/>
        <v>0</v>
      </c>
    </row>
    <row r="18" spans="1:9" ht="18" customHeight="1">
      <c r="A18" s="11"/>
      <c r="B18" s="66"/>
      <c r="C18" s="2"/>
      <c r="D18" s="93"/>
      <c r="E18" s="93"/>
      <c r="F18" s="94"/>
      <c r="G18" s="94"/>
      <c r="H18" s="94">
        <f t="shared" si="1"/>
        <v>0</v>
      </c>
      <c r="I18" s="99">
        <f t="shared" si="0"/>
        <v>0</v>
      </c>
    </row>
    <row r="19" spans="1:9" ht="15" customHeight="1">
      <c r="A19" s="11"/>
      <c r="B19" s="57"/>
      <c r="C19" s="2"/>
      <c r="D19" s="93"/>
      <c r="E19" s="93"/>
      <c r="F19" s="94"/>
      <c r="G19" s="94"/>
      <c r="H19" s="94">
        <f t="shared" si="1"/>
        <v>0</v>
      </c>
      <c r="I19" s="99">
        <f t="shared" si="0"/>
        <v>0</v>
      </c>
    </row>
    <row r="20" spans="1:9" ht="21" customHeight="1">
      <c r="A20" s="11" t="s">
        <v>57</v>
      </c>
      <c r="B20" s="61" t="s">
        <v>59</v>
      </c>
      <c r="C20" s="2" t="s">
        <v>73</v>
      </c>
      <c r="D20" s="93"/>
      <c r="E20" s="93"/>
      <c r="F20" s="94"/>
      <c r="G20" s="94"/>
      <c r="H20" s="94">
        <f t="shared" si="1"/>
        <v>0</v>
      </c>
      <c r="I20" s="99">
        <f t="shared" si="0"/>
        <v>0</v>
      </c>
    </row>
    <row r="21" spans="1:9" ht="12" customHeight="1">
      <c r="A21" s="63" t="s">
        <v>54</v>
      </c>
      <c r="B21" s="64"/>
      <c r="C21" s="65"/>
      <c r="D21" s="96"/>
      <c r="E21" s="96"/>
      <c r="F21" s="97"/>
      <c r="G21" s="97"/>
      <c r="H21" s="97"/>
      <c r="I21" s="98">
        <f t="shared" si="0"/>
        <v>0</v>
      </c>
    </row>
    <row r="22" spans="1:9" ht="12.75" customHeight="1">
      <c r="A22" s="11"/>
      <c r="B22" s="67"/>
      <c r="C22" s="2"/>
      <c r="D22" s="93"/>
      <c r="E22" s="93"/>
      <c r="F22" s="94"/>
      <c r="G22" s="94"/>
      <c r="H22" s="94">
        <f t="shared" si="1"/>
        <v>0</v>
      </c>
      <c r="I22" s="99">
        <f t="shared" si="0"/>
        <v>0</v>
      </c>
    </row>
    <row r="23" spans="1:9" ht="15" customHeight="1">
      <c r="A23" s="11"/>
      <c r="B23" s="67"/>
      <c r="C23" s="2"/>
      <c r="D23" s="93"/>
      <c r="E23" s="93"/>
      <c r="F23" s="94"/>
      <c r="G23" s="94"/>
      <c r="H23" s="94">
        <f t="shared" si="1"/>
        <v>0</v>
      </c>
      <c r="I23" s="99">
        <f t="shared" si="0"/>
        <v>0</v>
      </c>
    </row>
    <row r="24" spans="1:9" ht="15" customHeight="1">
      <c r="A24" s="11" t="s">
        <v>72</v>
      </c>
      <c r="B24" s="61" t="s">
        <v>53</v>
      </c>
      <c r="C24" s="2"/>
      <c r="D24" s="93">
        <f>SUM(D25,D26)</f>
        <v>0</v>
      </c>
      <c r="E24" s="93" t="s">
        <v>73</v>
      </c>
      <c r="F24" s="94">
        <f>SUM(F25,F26)</f>
        <v>0</v>
      </c>
      <c r="G24" s="93">
        <f>SUM(G25,G26)</f>
        <v>0</v>
      </c>
      <c r="H24" s="94">
        <f t="shared" si="1"/>
        <v>0</v>
      </c>
      <c r="I24" s="100">
        <f t="shared" si="0"/>
        <v>0</v>
      </c>
    </row>
    <row r="25" spans="1:9" ht="15" customHeight="1">
      <c r="A25" s="11" t="s">
        <v>75</v>
      </c>
      <c r="B25" s="61" t="s">
        <v>63</v>
      </c>
      <c r="C25" s="2"/>
      <c r="D25" s="93"/>
      <c r="E25" s="93" t="s">
        <v>73</v>
      </c>
      <c r="F25" s="94"/>
      <c r="G25" s="93"/>
      <c r="H25" s="94">
        <f t="shared" si="1"/>
        <v>0</v>
      </c>
      <c r="I25" s="99" t="s">
        <v>73</v>
      </c>
    </row>
    <row r="26" spans="1:9" ht="21.75" customHeight="1">
      <c r="A26" s="11" t="s">
        <v>76</v>
      </c>
      <c r="B26" s="61" t="s">
        <v>64</v>
      </c>
      <c r="C26" s="2"/>
      <c r="D26" s="93"/>
      <c r="E26" s="93" t="s">
        <v>73</v>
      </c>
      <c r="F26" s="94"/>
      <c r="G26" s="93"/>
      <c r="H26" s="94">
        <f t="shared" si="1"/>
        <v>0</v>
      </c>
      <c r="I26" s="99" t="s">
        <v>73</v>
      </c>
    </row>
    <row r="27" spans="1:9" ht="20.25" customHeight="1">
      <c r="A27" s="11" t="s">
        <v>90</v>
      </c>
      <c r="B27" s="64" t="s">
        <v>65</v>
      </c>
      <c r="C27" s="2" t="s">
        <v>73</v>
      </c>
      <c r="D27" s="96" t="s">
        <v>73</v>
      </c>
      <c r="E27" s="96">
        <f>SUM(E28,E42)</f>
        <v>18017278.330000002</v>
      </c>
      <c r="F27" s="97">
        <f>SUM(F28,F42)</f>
        <v>0</v>
      </c>
      <c r="G27" s="96">
        <f>SUM(G28,G42)</f>
        <v>0</v>
      </c>
      <c r="H27" s="97">
        <f t="shared" si="1"/>
        <v>18017278.330000002</v>
      </c>
      <c r="I27" s="98" t="s">
        <v>73</v>
      </c>
    </row>
    <row r="28" spans="1:9" ht="33.75">
      <c r="A28" s="11" t="s">
        <v>91</v>
      </c>
      <c r="B28" s="61" t="s">
        <v>66</v>
      </c>
      <c r="C28" s="70" t="s">
        <v>73</v>
      </c>
      <c r="D28" s="101" t="s">
        <v>73</v>
      </c>
      <c r="E28" s="102">
        <f>Лист2!F15</f>
        <v>18017278.330000002</v>
      </c>
      <c r="F28" s="101">
        <f>SUM(F30:F31)</f>
        <v>0</v>
      </c>
      <c r="G28" s="101" t="s">
        <v>81</v>
      </c>
      <c r="H28" s="101">
        <f t="shared" si="1"/>
        <v>18017278.330000002</v>
      </c>
      <c r="I28" s="100" t="s">
        <v>81</v>
      </c>
    </row>
    <row r="29" spans="1:9" ht="14.25" customHeight="1">
      <c r="A29" s="63" t="s">
        <v>54</v>
      </c>
      <c r="B29" s="64"/>
      <c r="C29" s="65"/>
      <c r="D29" s="96"/>
      <c r="E29" s="96"/>
      <c r="F29" s="97"/>
      <c r="G29" s="97"/>
      <c r="H29" s="97"/>
      <c r="I29" s="98"/>
    </row>
    <row r="30" spans="1:9" ht="27" customHeight="1">
      <c r="A30" s="11" t="s">
        <v>97</v>
      </c>
      <c r="B30" s="67" t="s">
        <v>67</v>
      </c>
      <c r="C30" s="43" t="s">
        <v>73</v>
      </c>
      <c r="D30" s="93" t="s">
        <v>73</v>
      </c>
      <c r="E30" s="93">
        <f>E28</f>
        <v>18017278.330000002</v>
      </c>
      <c r="F30" s="94" t="s">
        <v>73</v>
      </c>
      <c r="G30" s="93" t="s">
        <v>73</v>
      </c>
      <c r="H30" s="94">
        <f t="shared" si="1"/>
        <v>18017278.330000002</v>
      </c>
      <c r="I30" s="99" t="s">
        <v>73</v>
      </c>
    </row>
    <row r="31" spans="1:9" ht="30.75" customHeight="1" thickBot="1">
      <c r="A31" s="78" t="s">
        <v>98</v>
      </c>
      <c r="B31" s="64" t="s">
        <v>68</v>
      </c>
      <c r="C31" s="46" t="s">
        <v>73</v>
      </c>
      <c r="D31" s="96" t="s">
        <v>73</v>
      </c>
      <c r="E31" s="103"/>
      <c r="F31" s="104"/>
      <c r="G31" s="96" t="s">
        <v>73</v>
      </c>
      <c r="H31" s="104">
        <f t="shared" si="1"/>
        <v>0</v>
      </c>
      <c r="I31" s="105" t="s">
        <v>73</v>
      </c>
    </row>
    <row r="32" spans="1:9" ht="13.5" customHeight="1">
      <c r="A32" s="63"/>
      <c r="B32" s="74"/>
      <c r="C32" s="75"/>
      <c r="D32" s="75"/>
      <c r="E32" s="75"/>
      <c r="F32" s="75"/>
      <c r="G32" s="75"/>
      <c r="H32" s="75"/>
      <c r="I32" s="75"/>
    </row>
    <row r="33" spans="1:9" ht="15" customHeight="1">
      <c r="A33" s="76"/>
      <c r="B33" s="77"/>
      <c r="C33" s="29"/>
      <c r="D33" s="29"/>
      <c r="E33" s="29"/>
      <c r="F33" s="29"/>
      <c r="G33" s="29"/>
      <c r="H33" s="69" t="s">
        <v>74</v>
      </c>
      <c r="I33" s="29"/>
    </row>
    <row r="34" spans="1:9" ht="10.5" customHeight="1">
      <c r="A34" s="9"/>
      <c r="B34" s="30"/>
      <c r="C34" s="30"/>
      <c r="D34" s="8"/>
      <c r="E34" s="36"/>
      <c r="F34" s="73" t="s">
        <v>9</v>
      </c>
      <c r="G34" s="37"/>
      <c r="H34" s="45"/>
      <c r="I34" s="20" t="s">
        <v>4</v>
      </c>
    </row>
    <row r="35" spans="1:9" ht="10.5" customHeight="1">
      <c r="A35" s="53"/>
      <c r="B35" s="10" t="s">
        <v>32</v>
      </c>
      <c r="C35" s="10" t="s">
        <v>28</v>
      </c>
      <c r="D35" s="8" t="s">
        <v>78</v>
      </c>
      <c r="E35" s="40" t="s">
        <v>10</v>
      </c>
      <c r="F35" s="46" t="s">
        <v>10</v>
      </c>
      <c r="G35" s="40" t="s">
        <v>13</v>
      </c>
      <c r="H35" s="39"/>
      <c r="I35" s="20" t="s">
        <v>5</v>
      </c>
    </row>
    <row r="36" spans="1:9" ht="10.5" customHeight="1">
      <c r="A36" s="10" t="s">
        <v>7</v>
      </c>
      <c r="B36" s="10" t="s">
        <v>33</v>
      </c>
      <c r="C36" s="30" t="s">
        <v>29</v>
      </c>
      <c r="D36" s="8" t="s">
        <v>79</v>
      </c>
      <c r="E36" s="41" t="s">
        <v>86</v>
      </c>
      <c r="F36" s="8" t="s">
        <v>11</v>
      </c>
      <c r="G36" s="8" t="s">
        <v>14</v>
      </c>
      <c r="H36" s="8" t="s">
        <v>15</v>
      </c>
      <c r="I36" s="20"/>
    </row>
    <row r="37" spans="1:9" ht="10.5" customHeight="1">
      <c r="A37" s="9"/>
      <c r="B37" s="10" t="s">
        <v>34</v>
      </c>
      <c r="C37" s="10" t="s">
        <v>84</v>
      </c>
      <c r="D37" s="8" t="s">
        <v>5</v>
      </c>
      <c r="E37" s="41" t="s">
        <v>87</v>
      </c>
      <c r="F37" s="8" t="s">
        <v>12</v>
      </c>
      <c r="G37" s="8"/>
      <c r="H37" s="8"/>
      <c r="I37" s="20"/>
    </row>
    <row r="38" spans="1:9" ht="10.5" customHeight="1">
      <c r="A38" s="9"/>
      <c r="B38" s="10"/>
      <c r="C38" s="10" t="s">
        <v>85</v>
      </c>
      <c r="D38" s="8"/>
      <c r="E38" s="41"/>
      <c r="F38" s="8"/>
      <c r="G38" s="8"/>
      <c r="H38" s="8"/>
      <c r="I38" s="20"/>
    </row>
    <row r="39" spans="1:9" ht="10.5" customHeight="1" hidden="1">
      <c r="A39" s="9"/>
      <c r="B39" s="10"/>
      <c r="C39" s="10"/>
      <c r="D39" s="8"/>
      <c r="E39" s="41"/>
      <c r="F39" s="8"/>
      <c r="G39" s="8"/>
      <c r="H39" s="8"/>
      <c r="I39" s="20"/>
    </row>
    <row r="40" spans="1:9" ht="10.5" customHeight="1" hidden="1">
      <c r="A40" s="9"/>
      <c r="B40" s="10"/>
      <c r="C40" s="10"/>
      <c r="D40" s="8"/>
      <c r="E40" s="41"/>
      <c r="F40" s="8"/>
      <c r="G40" s="8"/>
      <c r="H40" s="8"/>
      <c r="I40" s="20"/>
    </row>
    <row r="41" spans="1:9" ht="15" customHeight="1" thickBot="1">
      <c r="A41" s="6">
        <v>1</v>
      </c>
      <c r="B41" s="13">
        <v>2</v>
      </c>
      <c r="C41" s="13">
        <v>3</v>
      </c>
      <c r="D41" s="7" t="s">
        <v>2</v>
      </c>
      <c r="E41" s="42" t="s">
        <v>3</v>
      </c>
      <c r="F41" s="7" t="s">
        <v>16</v>
      </c>
      <c r="G41" s="7" t="s">
        <v>17</v>
      </c>
      <c r="H41" s="7" t="s">
        <v>18</v>
      </c>
      <c r="I41" s="21" t="s">
        <v>22</v>
      </c>
    </row>
    <row r="42" spans="1:9" ht="31.5" customHeight="1">
      <c r="A42" s="11" t="s">
        <v>92</v>
      </c>
      <c r="B42" s="64" t="s">
        <v>69</v>
      </c>
      <c r="C42" s="70" t="s">
        <v>73</v>
      </c>
      <c r="D42" s="93" t="s">
        <v>73</v>
      </c>
      <c r="E42" s="102" t="s">
        <v>73</v>
      </c>
      <c r="F42" s="101">
        <f>SUM(F44:F45)</f>
        <v>0</v>
      </c>
      <c r="G42" s="93">
        <f>SUM(G44:G45)</f>
        <v>0</v>
      </c>
      <c r="H42" s="101">
        <f>SUM(H44:H45)</f>
        <v>0</v>
      </c>
      <c r="I42" s="100" t="s">
        <v>73</v>
      </c>
    </row>
    <row r="43" spans="1:9" ht="15" customHeight="1">
      <c r="A43" s="63" t="s">
        <v>55</v>
      </c>
      <c r="B43" s="64"/>
      <c r="C43" s="71"/>
      <c r="D43" s="96"/>
      <c r="E43" s="103"/>
      <c r="F43" s="104"/>
      <c r="G43" s="96"/>
      <c r="H43" s="104"/>
      <c r="I43" s="106"/>
    </row>
    <row r="44" spans="1:9" ht="22.5">
      <c r="A44" s="11" t="s">
        <v>95</v>
      </c>
      <c r="B44" s="67" t="s">
        <v>70</v>
      </c>
      <c r="C44" s="65" t="s">
        <v>73</v>
      </c>
      <c r="D44" s="94" t="s">
        <v>73</v>
      </c>
      <c r="E44" s="96" t="s">
        <v>73</v>
      </c>
      <c r="F44" s="97"/>
      <c r="G44" s="94"/>
      <c r="H44" s="97">
        <f>SUM(H46:H47)</f>
        <v>0</v>
      </c>
      <c r="I44" s="98" t="s">
        <v>73</v>
      </c>
    </row>
    <row r="45" spans="1:9" ht="23.25" thickBot="1">
      <c r="A45" s="11" t="s">
        <v>96</v>
      </c>
      <c r="B45" s="68" t="s">
        <v>71</v>
      </c>
      <c r="C45" s="54" t="s">
        <v>73</v>
      </c>
      <c r="D45" s="107" t="s">
        <v>73</v>
      </c>
      <c r="E45" s="108" t="s">
        <v>73</v>
      </c>
      <c r="F45" s="107"/>
      <c r="G45" s="107"/>
      <c r="H45" s="107">
        <f>SUM(H47:H48)</f>
        <v>0</v>
      </c>
      <c r="I45" s="109" t="s">
        <v>73</v>
      </c>
    </row>
    <row r="46" spans="1:9" ht="7.5" customHeight="1">
      <c r="A46" s="51"/>
      <c r="B46" s="51"/>
      <c r="C46" s="28"/>
      <c r="D46" s="28"/>
      <c r="E46" s="28"/>
      <c r="F46" s="28"/>
      <c r="G46" s="28"/>
      <c r="H46" s="28"/>
      <c r="I46" s="28"/>
    </row>
    <row r="47" spans="1:9" ht="28.5" customHeight="1">
      <c r="A47" s="52" t="s">
        <v>156</v>
      </c>
      <c r="B47" s="52"/>
      <c r="C47" s="117" t="s">
        <v>155</v>
      </c>
      <c r="D47" s="58"/>
      <c r="E47" s="58" t="s">
        <v>42</v>
      </c>
      <c r="F47" s="28"/>
      <c r="G47" s="28"/>
      <c r="H47" s="28"/>
      <c r="I47" s="28"/>
    </row>
    <row r="48" spans="1:9" ht="9.75" customHeight="1">
      <c r="A48" s="15" t="s">
        <v>45</v>
      </c>
      <c r="B48" s="15"/>
      <c r="C48" s="14"/>
      <c r="D48" s="12"/>
      <c r="E48" s="12" t="s">
        <v>43</v>
      </c>
      <c r="F48" s="12"/>
      <c r="G48" s="12"/>
      <c r="H48" s="12"/>
      <c r="I48" s="12"/>
    </row>
    <row r="49" spans="4:9" ht="10.5" customHeight="1">
      <c r="D49" s="12"/>
      <c r="E49" s="12"/>
      <c r="F49" s="25" t="s">
        <v>46</v>
      </c>
      <c r="H49" s="12"/>
      <c r="I49" s="12"/>
    </row>
    <row r="50" spans="1:9" ht="14.25" customHeight="1">
      <c r="A50" s="15" t="s">
        <v>105</v>
      </c>
      <c r="B50" s="15"/>
      <c r="C50" s="14"/>
      <c r="D50" s="12"/>
      <c r="E50" s="12"/>
      <c r="F50" s="12"/>
      <c r="G50" s="12"/>
      <c r="H50" s="12"/>
      <c r="I50" s="12"/>
    </row>
    <row r="51" spans="1:9" ht="9.75" customHeight="1">
      <c r="A51" s="15" t="s">
        <v>47</v>
      </c>
      <c r="B51" s="15"/>
      <c r="C51" s="14"/>
      <c r="D51" s="12"/>
      <c r="E51" s="12"/>
      <c r="F51" s="12"/>
      <c r="G51" s="12"/>
      <c r="H51" s="12"/>
      <c r="I51" s="12"/>
    </row>
    <row r="52" spans="1:9" ht="11.25" customHeight="1">
      <c r="A52" s="15"/>
      <c r="B52" s="15"/>
      <c r="C52" s="25"/>
      <c r="D52" s="12"/>
      <c r="E52" s="91"/>
      <c r="F52" s="12"/>
      <c r="G52" s="12"/>
      <c r="H52" s="12"/>
      <c r="I52" s="92"/>
    </row>
    <row r="53" spans="1:9" ht="19.5" customHeight="1">
      <c r="A53" s="15" t="s">
        <v>154</v>
      </c>
      <c r="D53" s="12"/>
      <c r="E53" s="12"/>
      <c r="F53" s="12"/>
      <c r="G53" s="12"/>
      <c r="H53" s="12"/>
      <c r="I53" s="92"/>
    </row>
    <row r="54" spans="4:9" ht="9.75" customHeight="1">
      <c r="D54" s="12"/>
      <c r="E54" s="12"/>
      <c r="F54" s="12"/>
      <c r="G54" s="12"/>
      <c r="H54" s="12"/>
      <c r="I54" s="92"/>
    </row>
    <row r="55" spans="1:9" ht="6.75" customHeight="1">
      <c r="A55" s="25"/>
      <c r="B55" s="25"/>
      <c r="C55" s="5"/>
      <c r="D55" s="26"/>
      <c r="E55" s="26"/>
      <c r="F55" s="26"/>
      <c r="G55" s="26"/>
      <c r="H55" s="26"/>
      <c r="I55" s="26"/>
    </row>
  </sheetData>
  <sheetProtection/>
  <printOptions/>
  <pageMargins left="0.3937007874015748" right="0.3937007874015748" top="0.7874015748031497" bottom="0.3937007874015748" header="0" footer="0"/>
  <pageSetup horizontalDpi="600" verticalDpi="600" orientation="landscape" pageOrder="overThenDown" paperSize="9" r:id="rId1"/>
  <rowBreaks count="1" manualBreakCount="1">
    <brk id="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Иванова</cp:lastModifiedBy>
  <cp:lastPrinted>2016-09-16T10:07:47Z</cp:lastPrinted>
  <dcterms:created xsi:type="dcterms:W3CDTF">1999-06-18T11:49:53Z</dcterms:created>
  <dcterms:modified xsi:type="dcterms:W3CDTF">2018-07-18T05:06:29Z</dcterms:modified>
  <cp:category/>
  <cp:version/>
  <cp:contentType/>
  <cp:contentStatus/>
</cp:coreProperties>
</file>