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75" windowHeight="99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<sst xmlns="http://schemas.openxmlformats.org/spreadsheetml/2006/main" count="393" uniqueCount="195">
  <si>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</si>
  <si>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</si>
  <si>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</si>
  <si>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</si>
  <si>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</si>
  <si>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</si>
  <si>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</si>
  <si>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</si>
  <si>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</si>
  <si>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</si>
  <si>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</si>
  <si>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</si>
  <si>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</si>
  <si>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</si>
  <si>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</si>
  <si>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</si>
  <si>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</si>
  <si>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</si>
  <si>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</si>
  <si>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 xml:space="preserve">Лимиты </t>
  </si>
  <si>
    <t>бюджетных</t>
  </si>
  <si>
    <t>обязательств</t>
  </si>
  <si>
    <t>9</t>
  </si>
  <si>
    <t xml:space="preserve">             Неисполненные </t>
  </si>
  <si>
    <t xml:space="preserve">                назначения</t>
  </si>
  <si>
    <t>по</t>
  </si>
  <si>
    <t>лимитам</t>
  </si>
  <si>
    <t>10</t>
  </si>
  <si>
    <t>Код источника</t>
  </si>
  <si>
    <t>финансирования</t>
  </si>
  <si>
    <t>Доходы бюджета - всего</t>
  </si>
  <si>
    <t>Расходы бюджета - всего</t>
  </si>
  <si>
    <t>Код</t>
  </si>
  <si>
    <t>стро-</t>
  </si>
  <si>
    <t>ки</t>
  </si>
  <si>
    <t>11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</si>
  <si>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</si>
  <si>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</si>
  <si>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</si>
  <si>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</si>
  <si>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ассигно-</t>
  </si>
  <si>
    <t>ваниям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</si>
  <si>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</si>
  <si>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</si>
  <si>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</si>
  <si>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</si>
  <si>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</si>
  <si>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</si>
  <si>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</si>
  <si>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200</t>
  </si>
  <si>
    <t>500</t>
  </si>
  <si>
    <t>0503127</t>
  </si>
  <si>
    <t xml:space="preserve">             Форма 0503127  с.3</t>
  </si>
  <si>
    <t>700</t>
  </si>
  <si>
    <t xml:space="preserve">       из них:</t>
  </si>
  <si>
    <t xml:space="preserve">      в том числе:</t>
  </si>
  <si>
    <t>520</t>
  </si>
  <si>
    <t>источники внешнего финансирования бюджета</t>
  </si>
  <si>
    <t>источники внутреннего финансирования бюджета</t>
  </si>
  <si>
    <t>620</t>
  </si>
  <si>
    <t xml:space="preserve">                                 1. Доходы бюджета</t>
  </si>
  <si>
    <t xml:space="preserve">                          2. Расходы бюджета</t>
  </si>
  <si>
    <t>Форма 0503127  с.2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</si>
  <si>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</si>
  <si>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</si>
  <si>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</si>
  <si>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</si>
  <si>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</si>
  <si>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</si>
  <si>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</si>
  <si>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</si>
  <si>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</si>
  <si>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</si>
  <si>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</si>
  <si>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 xml:space="preserve">             Форма 0503127  с.4</t>
  </si>
  <si>
    <t>увеличение остатков средств</t>
  </si>
  <si>
    <t>уменьшение остатков средств</t>
  </si>
  <si>
    <t>Периодичность:     месячная</t>
  </si>
  <si>
    <t xml:space="preserve">Утвержденные </t>
  </si>
  <si>
    <t xml:space="preserve">бюджетные </t>
  </si>
  <si>
    <t>Результат исполнения бюджета (дефицит / профицит)</t>
  </si>
  <si>
    <t>x</t>
  </si>
  <si>
    <t xml:space="preserve">Глава по БК </t>
  </si>
  <si>
    <t>Код дохода</t>
  </si>
  <si>
    <t>по бюджетной</t>
  </si>
  <si>
    <t>классификации</t>
  </si>
  <si>
    <t>финансовые</t>
  </si>
  <si>
    <t>органы</t>
  </si>
  <si>
    <t>расхода</t>
  </si>
  <si>
    <t xml:space="preserve">                    3. Источники финансирования дефицита бюджета</t>
  </si>
  <si>
    <t>Изменение остатков по расчетам                       (стр.810 + 820)</t>
  </si>
  <si>
    <t>изменение остатков по расчетам с органами, организующими исполнение бюджетов       (стр.811 + 812)</t>
  </si>
  <si>
    <t>Изменение остатков по внутренним расчетам (стр.821 + 822)</t>
  </si>
  <si>
    <t>финансирования дефицита бюджета</t>
  </si>
  <si>
    <t>Наименование бюджета</t>
  </si>
  <si>
    <t>увеличение остатков по внутренним расчетам</t>
  </si>
  <si>
    <t>уменьшение остатков по внутренним расчетам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</si>
  <si>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</si>
  <si>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</si>
  <si>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 xml:space="preserve">по ОКТМО  </t>
  </si>
  <si>
    <t>650</t>
  </si>
  <si>
    <t>71826420</t>
  </si>
  <si>
    <t>79555020</t>
  </si>
  <si>
    <t>Администрация сельского поселения Лямина</t>
  </si>
  <si>
    <t>Бюджет сельского поселения Лямина</t>
  </si>
  <si>
    <r>
      <t xml:space="preserve">Главный бухгалтер ________________   </t>
    </r>
    <r>
      <rPr>
        <u val="single"/>
        <sz val="8"/>
        <rFont val="Arial Cyr"/>
        <family val="0"/>
      </rPr>
      <t>Галина З.Ч.</t>
    </r>
  </si>
  <si>
    <t>182 10102010 01 0000 110</t>
  </si>
  <si>
    <t>Ермолаев С.Н.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</si>
  <si>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</si>
  <si>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</si>
  <si>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</si>
  <si>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Дотации бюджетам сельских  поселений на поддержку мер по обеспечению сбалансированности бюджетов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</si>
  <si>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</si>
  <si>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</si>
  <si>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Межбюджетные трансферты 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</si>
  <si>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Прочие межбюджетные трансферты, передаваемые бюджетам сельских  поселений</t>
  </si>
  <si>
    <t xml:space="preserve"> 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</si>
  <si>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</si>
  <si>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182 10601030 10 0000 110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</si>
  <si>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</si>
  <si>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</si>
  <si>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</si>
  <si>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</si>
  <si>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</si>
  <si>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>Денежные взыскания (штрафы) за нарушение законадательства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</si>
  <si>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660 11633050 10 0000 140</t>
  </si>
  <si>
    <t>Глава сельского поселения   _________</t>
  </si>
  <si>
    <t>650 2186001010 0000 151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</si>
  <si>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</si>
  <si>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</si>
  <si>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</si>
  <si>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</si>
  <si>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реализации иного имущества,находящегося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</si>
  <si>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650 1140205310 0000 410</t>
  </si>
  <si>
    <t>Невыясненные поступления, зачисляемые в бюджеты сельских поселений</t>
  </si>
  <si>
    <t>650 2021500110 0000 150</t>
  </si>
  <si>
    <t>650 2021500210 0000 150</t>
  </si>
  <si>
    <t>650 2023511810 0000 150</t>
  </si>
  <si>
    <t>650 2023593010 0000 150</t>
  </si>
  <si>
    <t>650 2024001410 0000 150</t>
  </si>
  <si>
    <t>650 2024999910 0000 150</t>
  </si>
  <si>
    <t>Прочие доходы от оказания платных услуг (работ) получателями средств бюджетов сельских поселений</t>
  </si>
  <si>
    <t>651 11301995 10 0000 130</t>
  </si>
  <si>
    <t>Прочие доходы от компенсации затрат бюджетов сельских поселений</t>
  </si>
  <si>
    <t>651 11302995 10 0000 130</t>
  </si>
  <si>
    <t>Поступление сумм в возмещение ущерба в связи с нарушением исполнителем (подрядчиком0условий государственных кнтрактов или иных договоров, финансируемых за счет средств муниципальных дорожных фондов сельских поселений, либо в связи с уклонением от заключения таких контрактов или иных договоров</t>
  </si>
  <si>
    <t>650 1164600010 0000 140</t>
  </si>
  <si>
    <t>Субвенции бюджетам сельских поселений на выполнение передаваемых полномочий субъектов Российской Федерации</t>
  </si>
  <si>
    <t>650 2023002410 0000 150</t>
  </si>
  <si>
    <t>01.07.2020</t>
  </si>
  <si>
    <t>на  1 июля  2020  г.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</si>
  <si>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недоимки и задолженность по соответствующему платежу, в том числе по отмененному)</t>
  </si>
  <si>
    <t>182 10102010 01 1000 110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</si>
  <si>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</si>
  <si>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</si>
  <si>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</si>
  <si>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r>
      <t xml:space="preserve">ОТЧЕТ  ОБ  ИСПОЛНЕНИИ БЮДЖЕТА 
ГЛАВНОГО РАСПОРЯДИТЕЛЯ, РАСПОРЯДИТЕЛЯ, ПОЛУЧАТЕЛЯ БЮДЖЕТНЫХ СРЕДСТВ, 
ГЛАВНОГО АДМИНИСТРАТОРА, АДМИНИСТРАТОРА ИСТОЧНИКОВ ФИНАНСИРОВАНИЯ ДЕФИЦИТА БЮДЖЕТА, 
ГЛАВНОГО АДМИНИСТРАТОРА, </t>
    </r>
    <r>
      <rPr>
        <b/>
        <u val="single"/>
        <sz val="10"/>
        <rFont val="Times New Roman"/>
        <family val="1"/>
      </rPr>
      <t>АДМИНИСТРАТОРА ДОХОДОВ БЮДЖЕТА</t>
    </r>
  </si>
  <si>
    <r>
      <t xml:space="preserve">Главный распорядитель, распорядитель, получатель бюджетных средств, 
главный администратор, </t>
    </r>
    <r>
      <rPr>
        <b/>
        <u val="single"/>
        <sz val="8"/>
        <rFont val="Times New Roman"/>
        <family val="1"/>
      </rPr>
      <t xml:space="preserve">администратор доходов бюджета, </t>
    </r>
    <r>
      <rPr>
        <sz val="8"/>
        <rFont val="Times New Roman"/>
        <family val="1"/>
      </rPr>
      <t xml:space="preserve">
главный администратор, администратор источников </t>
    </r>
  </si>
  <si>
    <t>182 10102030 01 3000 110</t>
  </si>
  <si>
    <t>100 1030223101 0000 110</t>
  </si>
  <si>
    <t>100 1030224101 0000 110</t>
  </si>
  <si>
    <t>100 1030225101 0000 110</t>
  </si>
  <si>
    <t>100 1030226101 0000 110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</si>
  <si>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недоимки и задолженность по соответствующему платежу, в том числе по отмененному)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</si>
  <si>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</si>
  <si>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</si>
  <si>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182 10601030 10 2100 110</t>
  </si>
  <si>
    <t>Транспортный налог с организаций</t>
  </si>
  <si>
    <t>182 10604011 02 0000 110</t>
  </si>
  <si>
    <t>Транспортный налог с организаций (сумма платежа (перерасчеты, недоимки и задолженность по соответствующему платежу, в том числе по отмененному)</t>
  </si>
  <si>
    <t>Транспортный налог с организаций (пени по соответствующему платежу)</t>
  </si>
  <si>
    <t>182 10604011 02 1000 110</t>
  </si>
  <si>
    <t>-</t>
  </si>
  <si>
    <t>Транспортный налог с физических лиц</t>
  </si>
  <si>
    <t>Транспортный налог с физических лиц (пени по соответствующему платежу)</t>
  </si>
  <si>
    <t>Транспортный налог с физических лиц (сумма платежа (перерасчеты, недоимки и задолженность по соответствующему платежу, в том числе по отмененному)</t>
  </si>
  <si>
    <t>182 10604011 022 100 110</t>
  </si>
  <si>
    <t>182 10604012 02 0000 110</t>
  </si>
  <si>
    <t>182 10604012 02 1000 110</t>
  </si>
  <si>
    <t>182 10604012 022 100 110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</si>
  <si>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недоимки и задолженность по соответствующему платежу, в том числе по отмененному)</t>
  </si>
  <si>
    <t>182 10606033 10 1000 110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</si>
  <si>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</si>
  <si>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182 10606033 10 2100 110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</si>
  <si>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недоимки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</si>
  <si>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</si>
  <si>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182 10606043 10 1000 110</t>
  </si>
  <si>
    <t>182 10606043 10 2100 110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</si>
  <si>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</si>
  <si>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650 11607090 10 0000 140</t>
  </si>
  <si>
    <t>650 11701050 10 0000 180</t>
  </si>
  <si>
    <t>Дотации бюджетам сельских  поселений на выравнивание бюджетной обеспеченности из бюджета субъекта Российской Федерации</t>
  </si>
  <si>
    <t>Прочие безвозмездные поступления в бюджеты сельских поселений</t>
  </si>
  <si>
    <t>650 2070503010 0000 150</t>
  </si>
  <si>
    <t>" 01 " июля  2020  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</si>
</sst>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-#,##0.00;\-"/>
    <numFmt numFmtId="189" formatCode="#,##0.00_ ;\-#,##0.00\ "/>
    <numFmt numFmtId="190" formatCode="#,##0.00;[Red]\-#,##0.00;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top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49" fontId="4" fillId="0" borderId="21" xfId="0" applyNumberFormat="1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4" fillId="0" borderId="26" xfId="0" applyNumberFormat="1" applyFont="1" applyBorder="1" applyAlignment="1">
      <alignment horizontal="center"/>
    </xf>
    <xf numFmtId="0" fontId="4" fillId="0" borderId="28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49" fontId="4" fillId="0" borderId="3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31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center"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3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37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38" xfId="0" applyFont="1" applyBorder="1" applyAlignment="1">
      <alignment horizontal="left" wrapText="1"/>
    </xf>
    <xf numFmtId="49" fontId="4" fillId="0" borderId="32" xfId="0" applyNumberFormat="1" applyFont="1" applyBorder="1" applyAlignment="1">
      <alignment horizontal="left" shrinkToFit="1"/>
    </xf>
    <xf numFmtId="49" fontId="4" fillId="0" borderId="11" xfId="0" applyNumberFormat="1" applyFont="1" applyBorder="1" applyAlignment="1">
      <alignment horizontal="left" shrinkToFit="1"/>
    </xf>
    <xf numFmtId="188" fontId="4" fillId="0" borderId="10" xfId="0" applyNumberFormat="1" applyFont="1" applyBorder="1" applyAlignment="1">
      <alignment horizontal="right" shrinkToFit="1"/>
    </xf>
    <xf numFmtId="188" fontId="4" fillId="0" borderId="27" xfId="0" applyNumberFormat="1" applyFont="1" applyBorder="1" applyAlignment="1">
      <alignment horizontal="right" shrinkToFit="1"/>
    </xf>
    <xf numFmtId="188" fontId="4" fillId="0" borderId="39" xfId="0" applyNumberFormat="1" applyFont="1" applyBorder="1" applyAlignment="1">
      <alignment horizontal="right" shrinkToFit="1"/>
    </xf>
    <xf numFmtId="188" fontId="4" fillId="0" borderId="40" xfId="0" applyNumberFormat="1" applyFont="1" applyBorder="1" applyAlignment="1">
      <alignment horizontal="right" shrinkToFit="1"/>
    </xf>
    <xf numFmtId="188" fontId="4" fillId="0" borderId="23" xfId="0" applyNumberFormat="1" applyFont="1" applyBorder="1" applyAlignment="1">
      <alignment horizontal="right" shrinkToFit="1"/>
    </xf>
    <xf numFmtId="0" fontId="4" fillId="0" borderId="41" xfId="0" applyFont="1" applyBorder="1" applyAlignment="1">
      <alignment horizontal="center" wrapText="1"/>
    </xf>
    <xf numFmtId="188" fontId="4" fillId="0" borderId="42" xfId="0" applyNumberFormat="1" applyFont="1" applyBorder="1" applyAlignment="1">
      <alignment horizontal="right" shrinkToFit="1"/>
    </xf>
    <xf numFmtId="188" fontId="4" fillId="0" borderId="43" xfId="0" applyNumberFormat="1" applyFont="1" applyBorder="1" applyAlignment="1">
      <alignment horizontal="right" shrinkToFi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4" fillId="0" borderId="10" xfId="0" applyNumberFormat="1" applyFont="1" applyBorder="1" applyAlignment="1">
      <alignment horizontal="center" shrinkToFit="1"/>
    </xf>
    <xf numFmtId="188" fontId="4" fillId="0" borderId="27" xfId="0" applyNumberFormat="1" applyFont="1" applyBorder="1" applyAlignment="1">
      <alignment horizontal="center" shrinkToFit="1"/>
    </xf>
    <xf numFmtId="188" fontId="4" fillId="0" borderId="39" xfId="0" applyNumberFormat="1" applyFont="1" applyBorder="1" applyAlignment="1">
      <alignment horizontal="center" shrinkToFit="1"/>
    </xf>
    <xf numFmtId="188" fontId="4" fillId="0" borderId="14" xfId="0" applyNumberFormat="1" applyFont="1" applyBorder="1" applyAlignment="1">
      <alignment horizontal="center" shrinkToFit="1"/>
    </xf>
    <xf numFmtId="188" fontId="4" fillId="0" borderId="13" xfId="0" applyNumberFormat="1" applyFont="1" applyBorder="1" applyAlignment="1">
      <alignment horizontal="center" shrinkToFit="1"/>
    </xf>
    <xf numFmtId="188" fontId="4" fillId="0" borderId="44" xfId="0" applyNumberFormat="1" applyFont="1" applyBorder="1" applyAlignment="1">
      <alignment horizontal="center" shrinkToFit="1"/>
    </xf>
    <xf numFmtId="188" fontId="4" fillId="0" borderId="40" xfId="0" applyNumberFormat="1" applyFont="1" applyBorder="1" applyAlignment="1">
      <alignment horizontal="center" shrinkToFit="1"/>
    </xf>
    <xf numFmtId="188" fontId="4" fillId="0" borderId="45" xfId="0" applyNumberFormat="1" applyFont="1" applyBorder="1" applyAlignment="1">
      <alignment horizontal="center" shrinkToFit="1"/>
    </xf>
    <xf numFmtId="188" fontId="4" fillId="0" borderId="36" xfId="0" applyNumberFormat="1" applyFont="1" applyBorder="1" applyAlignment="1">
      <alignment horizontal="center" shrinkToFit="1"/>
    </xf>
    <xf numFmtId="188" fontId="4" fillId="0" borderId="11" xfId="0" applyNumberFormat="1" applyFont="1" applyBorder="1" applyAlignment="1">
      <alignment horizontal="center" shrinkToFit="1"/>
    </xf>
    <xf numFmtId="188" fontId="4" fillId="0" borderId="24" xfId="0" applyNumberFormat="1" applyFont="1" applyBorder="1" applyAlignment="1">
      <alignment horizontal="center" shrinkToFit="1"/>
    </xf>
    <xf numFmtId="188" fontId="4" fillId="0" borderId="25" xfId="0" applyNumberFormat="1" applyFont="1" applyBorder="1" applyAlignment="1">
      <alignment horizontal="center" shrinkToFit="1"/>
    </xf>
    <xf numFmtId="188" fontId="4" fillId="0" borderId="46" xfId="0" applyNumberFormat="1" applyFont="1" applyBorder="1" applyAlignment="1">
      <alignment horizontal="center" shrinkToFit="1"/>
    </xf>
    <xf numFmtId="188" fontId="4" fillId="0" borderId="47" xfId="0" applyNumberFormat="1" applyFont="1" applyBorder="1" applyAlignment="1">
      <alignment horizontal="center" shrinkToFit="1"/>
    </xf>
    <xf numFmtId="188" fontId="4" fillId="0" borderId="12" xfId="0" applyNumberFormat="1" applyFont="1" applyBorder="1" applyAlignment="1">
      <alignment horizontal="center" shrinkToFit="1"/>
    </xf>
    <xf numFmtId="188" fontId="4" fillId="0" borderId="26" xfId="0" applyNumberFormat="1" applyFont="1" applyBorder="1" applyAlignment="1">
      <alignment horizontal="center" shrinkToFit="1"/>
    </xf>
    <xf numFmtId="188" fontId="4" fillId="0" borderId="48" xfId="0" applyNumberFormat="1" applyFont="1" applyBorder="1" applyAlignment="1">
      <alignment horizontal="center" shrinkToFit="1"/>
    </xf>
    <xf numFmtId="188" fontId="4" fillId="0" borderId="42" xfId="0" applyNumberFormat="1" applyFont="1" applyBorder="1" applyAlignment="1">
      <alignment horizontal="center" shrinkToFit="1"/>
    </xf>
    <xf numFmtId="49" fontId="4" fillId="0" borderId="42" xfId="0" applyNumberFormat="1" applyFont="1" applyBorder="1" applyAlignment="1">
      <alignment horizontal="center" shrinkToFit="1"/>
    </xf>
    <xf numFmtId="188" fontId="4" fillId="0" borderId="49" xfId="0" applyNumberFormat="1" applyFont="1" applyBorder="1" applyAlignment="1">
      <alignment horizontal="center" shrinkToFit="1"/>
    </xf>
    <xf numFmtId="49" fontId="7" fillId="0" borderId="0" xfId="0" applyNumberFormat="1" applyFont="1" applyBorder="1" applyAlignment="1">
      <alignment horizontal="center"/>
    </xf>
    <xf numFmtId="188" fontId="9" fillId="0" borderId="27" xfId="0" applyNumberFormat="1" applyFont="1" applyFill="1" applyBorder="1" applyAlignment="1">
      <alignment horizontal="center" vertical="center" shrinkToFit="1"/>
    </xf>
    <xf numFmtId="188" fontId="9" fillId="0" borderId="40" xfId="0" applyNumberFormat="1" applyFont="1" applyFill="1" applyBorder="1" applyAlignment="1">
      <alignment horizontal="center" vertical="center" shrinkToFit="1"/>
    </xf>
    <xf numFmtId="49" fontId="9" fillId="0" borderId="36" xfId="0" applyNumberFormat="1" applyFont="1" applyFill="1" applyBorder="1" applyAlignment="1">
      <alignment horizontal="center" wrapText="1"/>
    </xf>
    <xf numFmtId="49" fontId="11" fillId="0" borderId="27" xfId="0" applyNumberFormat="1" applyFont="1" applyFill="1" applyBorder="1" applyAlignment="1">
      <alignment horizontal="center" vertical="center" shrinkToFit="1"/>
    </xf>
    <xf numFmtId="188" fontId="9" fillId="0" borderId="10" xfId="0" applyNumberFormat="1" applyFont="1" applyFill="1" applyBorder="1" applyAlignment="1">
      <alignment horizontal="center" vertical="center" shrinkToFit="1"/>
    </xf>
    <xf numFmtId="49" fontId="9" fillId="0" borderId="36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36" xfId="0" applyFont="1" applyFill="1" applyBorder="1" applyAlignment="1">
      <alignment wrapText="1"/>
    </xf>
    <xf numFmtId="49" fontId="9" fillId="0" borderId="36" xfId="0" applyNumberFormat="1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left" wrapText="1"/>
    </xf>
    <xf numFmtId="0" fontId="10" fillId="0" borderId="36" xfId="0" applyFont="1" applyFill="1" applyBorder="1" applyAlignment="1">
      <alignment horizontal="left"/>
    </xf>
    <xf numFmtId="49" fontId="10" fillId="0" borderId="36" xfId="0" applyNumberFormat="1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/>
    </xf>
    <xf numFmtId="49" fontId="9" fillId="0" borderId="50" xfId="0" applyNumberFormat="1" applyFont="1" applyFill="1" applyBorder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"/>
    </xf>
    <xf numFmtId="49" fontId="9" fillId="0" borderId="5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49" fontId="9" fillId="0" borderId="52" xfId="0" applyNumberFormat="1" applyFont="1" applyFill="1" applyBorder="1" applyAlignment="1">
      <alignment horizontal="centerContinuous"/>
    </xf>
    <xf numFmtId="0" fontId="52" fillId="0" borderId="0" xfId="0" applyFont="1" applyFill="1" applyAlignment="1">
      <alignment horizontal="left"/>
    </xf>
    <xf numFmtId="0" fontId="16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Continuous"/>
    </xf>
    <xf numFmtId="0" fontId="10" fillId="0" borderId="16" xfId="0" applyFont="1" applyFill="1" applyBorder="1" applyAlignment="1">
      <alignment horizontal="left"/>
    </xf>
    <xf numFmtId="0" fontId="10" fillId="0" borderId="16" xfId="0" applyFont="1" applyFill="1" applyBorder="1" applyAlignment="1">
      <alignment/>
    </xf>
    <xf numFmtId="49" fontId="10" fillId="0" borderId="16" xfId="0" applyNumberFormat="1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top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wrapText="1"/>
    </xf>
    <xf numFmtId="49" fontId="9" fillId="0" borderId="32" xfId="0" applyNumberFormat="1" applyFont="1" applyFill="1" applyBorder="1" applyAlignment="1">
      <alignment horizontal="center" shrinkToFit="1"/>
    </xf>
    <xf numFmtId="188" fontId="9" fillId="0" borderId="53" xfId="0" applyNumberFormat="1" applyFont="1" applyFill="1" applyBorder="1" applyAlignment="1">
      <alignment horizontal="center" vertical="center" shrinkToFit="1"/>
    </xf>
    <xf numFmtId="189" fontId="10" fillId="0" borderId="0" xfId="0" applyNumberFormat="1" applyFont="1" applyFill="1" applyAlignment="1">
      <alignment/>
    </xf>
    <xf numFmtId="49" fontId="9" fillId="0" borderId="36" xfId="0" applyNumberFormat="1" applyFont="1" applyFill="1" applyBorder="1" applyAlignment="1">
      <alignment horizontal="left" wrapText="1"/>
    </xf>
    <xf numFmtId="49" fontId="9" fillId="0" borderId="11" xfId="0" applyNumberFormat="1" applyFont="1" applyFill="1" applyBorder="1" applyAlignment="1">
      <alignment horizontal="left" shrinkToFit="1"/>
    </xf>
    <xf numFmtId="49" fontId="9" fillId="0" borderId="10" xfId="0" applyNumberFormat="1" applyFont="1" applyFill="1" applyBorder="1" applyAlignment="1">
      <alignment horizontal="left" vertical="center" shrinkToFit="1"/>
    </xf>
    <xf numFmtId="0" fontId="9" fillId="0" borderId="36" xfId="0" applyFont="1" applyFill="1" applyBorder="1" applyAlignment="1">
      <alignment vertical="top" wrapText="1"/>
    </xf>
    <xf numFmtId="0" fontId="17" fillId="0" borderId="0" xfId="0" applyFont="1" applyFill="1" applyAlignment="1">
      <alignment horizontal="left"/>
    </xf>
    <xf numFmtId="49" fontId="17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5" fillId="0" borderId="16" xfId="0" applyFont="1" applyFill="1" applyBorder="1" applyAlignment="1">
      <alignment horizontal="left"/>
    </xf>
    <xf numFmtId="0" fontId="15" fillId="0" borderId="20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showGridLines="0" tabSelected="1" view="pageBreakPreview" zoomScale="96" zoomScaleSheetLayoutView="96" zoomScalePageLayoutView="0" workbookViewId="0" topLeftCell="A12">
      <pane xSplit="2" ySplit="9" topLeftCell="C21" activePane="bottomRight" state="frozen"/>
      <selection pane="topLeft" activeCell="A12" sqref="A12"/>
      <selection pane="topRight" activeCell="C12" sqref="C12"/>
      <selection pane="bottomLeft" activeCell="A21" sqref="A21"/>
      <selection pane="bottomRight" activeCell="D56" sqref="D56"/>
    </sheetView>
  </sheetViews>
  <sheetFormatPr defaultColWidth="9.00390625" defaultRowHeight="12.75"/>
  <cols>
    <col min="1" max="1" width="33.875" style="166" customWidth="1"/>
    <col min="2" max="2" width="4.625" style="166" customWidth="1"/>
    <col min="3" max="3" width="21.875" style="166" customWidth="1"/>
    <col min="4" max="4" width="18.25390625" style="164" customWidth="1"/>
    <col min="5" max="5" width="14.125" style="164" customWidth="1"/>
    <col min="6" max="6" width="8.00390625" style="164" customWidth="1"/>
    <col min="7" max="7" width="11.25390625" style="164" customWidth="1"/>
    <col min="8" max="8" width="13.375" style="164" customWidth="1"/>
    <col min="9" max="9" width="14.125" style="120" customWidth="1"/>
    <col min="10" max="10" width="12.875" style="120" bestFit="1" customWidth="1"/>
    <col min="11" max="11" width="14.125" style="120" customWidth="1"/>
    <col min="12" max="16384" width="9.125" style="120" customWidth="1"/>
  </cols>
  <sheetData>
    <row r="1" spans="1:9" ht="18" customHeight="1">
      <c r="A1" s="168" t="s">
        <v>156</v>
      </c>
      <c r="B1" s="169"/>
      <c r="C1" s="169"/>
      <c r="D1" s="169"/>
      <c r="E1" s="169"/>
      <c r="F1" s="169"/>
      <c r="G1" s="169"/>
      <c r="H1" s="169"/>
      <c r="I1" s="119"/>
    </row>
    <row r="2" spans="1:8" ht="16.5" customHeight="1">
      <c r="A2" s="169"/>
      <c r="B2" s="169"/>
      <c r="C2" s="169"/>
      <c r="D2" s="169"/>
      <c r="E2" s="169"/>
      <c r="F2" s="169"/>
      <c r="G2" s="169"/>
      <c r="H2" s="169"/>
    </row>
    <row r="3" spans="1:9" ht="16.5" customHeight="1" thickBot="1">
      <c r="A3" s="169"/>
      <c r="B3" s="169"/>
      <c r="C3" s="169"/>
      <c r="D3" s="169"/>
      <c r="E3" s="169"/>
      <c r="F3" s="169"/>
      <c r="G3" s="169"/>
      <c r="H3" s="169"/>
      <c r="I3" s="121" t="s">
        <v>6</v>
      </c>
    </row>
    <row r="4" spans="1:9" ht="13.5" customHeight="1">
      <c r="A4" s="122"/>
      <c r="B4" s="122"/>
      <c r="C4" s="122"/>
      <c r="D4" s="123"/>
      <c r="E4" s="123"/>
      <c r="F4" s="123"/>
      <c r="G4" s="123"/>
      <c r="H4" s="124" t="s">
        <v>44</v>
      </c>
      <c r="I4" s="125" t="s">
        <v>51</v>
      </c>
    </row>
    <row r="5" spans="1:9" ht="13.5" customHeight="1">
      <c r="A5" s="126"/>
      <c r="B5" s="126"/>
      <c r="C5" s="126"/>
      <c r="D5" s="127" t="s">
        <v>150</v>
      </c>
      <c r="E5" s="126"/>
      <c r="F5" s="126"/>
      <c r="G5" s="126"/>
      <c r="H5" s="122" t="s">
        <v>39</v>
      </c>
      <c r="I5" s="128" t="s">
        <v>149</v>
      </c>
    </row>
    <row r="6" spans="1:9" ht="39.75" customHeight="1">
      <c r="A6" s="167" t="s">
        <v>157</v>
      </c>
      <c r="B6" s="167"/>
      <c r="C6" s="167"/>
      <c r="D6" s="167"/>
      <c r="E6" s="124" t="s">
        <v>116</v>
      </c>
      <c r="F6" s="124"/>
      <c r="G6" s="124"/>
      <c r="H6" s="122" t="s">
        <v>37</v>
      </c>
      <c r="I6" s="128" t="s">
        <v>102</v>
      </c>
    </row>
    <row r="7" spans="1:9" ht="11.25" customHeight="1">
      <c r="A7" s="122" t="s">
        <v>93</v>
      </c>
      <c r="B7" s="170" t="s">
        <v>103</v>
      </c>
      <c r="C7" s="170"/>
      <c r="D7" s="170"/>
      <c r="E7" s="170"/>
      <c r="F7" s="170"/>
      <c r="G7" s="170"/>
      <c r="H7" s="129" t="s">
        <v>82</v>
      </c>
      <c r="I7" s="128" t="s">
        <v>100</v>
      </c>
    </row>
    <row r="8" spans="1:9" ht="13.5" customHeight="1">
      <c r="A8" s="122" t="s">
        <v>94</v>
      </c>
      <c r="B8" s="171" t="s">
        <v>104</v>
      </c>
      <c r="C8" s="171"/>
      <c r="D8" s="171"/>
      <c r="E8" s="171"/>
      <c r="F8" s="171"/>
      <c r="G8" s="171"/>
      <c r="H8" s="129" t="s">
        <v>99</v>
      </c>
      <c r="I8" s="128" t="s">
        <v>101</v>
      </c>
    </row>
    <row r="9" spans="1:9" ht="13.5" customHeight="1">
      <c r="A9" s="122" t="s">
        <v>77</v>
      </c>
      <c r="B9" s="122"/>
      <c r="C9" s="122"/>
      <c r="D9" s="124"/>
      <c r="E9" s="124"/>
      <c r="F9" s="124"/>
      <c r="G9" s="124"/>
      <c r="H9" s="122"/>
      <c r="I9" s="128"/>
    </row>
    <row r="10" spans="1:9" ht="13.5" customHeight="1" thickBot="1">
      <c r="A10" s="122" t="s">
        <v>1</v>
      </c>
      <c r="B10" s="122"/>
      <c r="C10" s="122"/>
      <c r="D10" s="124"/>
      <c r="E10" s="124"/>
      <c r="F10" s="124"/>
      <c r="G10" s="124"/>
      <c r="H10" s="122" t="s">
        <v>38</v>
      </c>
      <c r="I10" s="130" t="s">
        <v>0</v>
      </c>
    </row>
    <row r="11" spans="1:9" ht="13.5" customHeight="1">
      <c r="A11" s="131" t="s">
        <v>116</v>
      </c>
      <c r="B11" s="132"/>
      <c r="C11" s="132" t="s">
        <v>60</v>
      </c>
      <c r="D11" s="124"/>
      <c r="E11" s="124"/>
      <c r="F11" s="124"/>
      <c r="G11" s="124"/>
      <c r="H11" s="124"/>
      <c r="I11" s="133"/>
    </row>
    <row r="12" spans="1:9" ht="5.25" customHeight="1">
      <c r="A12" s="134"/>
      <c r="B12" s="134"/>
      <c r="C12" s="135"/>
      <c r="D12" s="136"/>
      <c r="E12" s="136"/>
      <c r="F12" s="136"/>
      <c r="G12" s="136"/>
      <c r="H12" s="136"/>
      <c r="I12" s="137"/>
    </row>
    <row r="13" spans="1:9" ht="13.5" customHeight="1">
      <c r="A13" s="138"/>
      <c r="B13" s="139"/>
      <c r="C13" s="140"/>
      <c r="D13" s="141"/>
      <c r="E13" s="142"/>
      <c r="F13" s="143" t="s">
        <v>9</v>
      </c>
      <c r="G13" s="144"/>
      <c r="H13" s="145"/>
      <c r="I13" s="146" t="s">
        <v>4</v>
      </c>
    </row>
    <row r="14" spans="1:9" ht="9.75" customHeight="1">
      <c r="A14" s="139" t="s">
        <v>7</v>
      </c>
      <c r="B14" s="139" t="s">
        <v>32</v>
      </c>
      <c r="C14" s="139" t="s">
        <v>83</v>
      </c>
      <c r="D14" s="141" t="s">
        <v>78</v>
      </c>
      <c r="E14" s="146" t="s">
        <v>10</v>
      </c>
      <c r="F14" s="147" t="s">
        <v>10</v>
      </c>
      <c r="G14" s="146" t="s">
        <v>13</v>
      </c>
      <c r="H14" s="148"/>
      <c r="I14" s="141" t="s">
        <v>5</v>
      </c>
    </row>
    <row r="15" spans="1:9" ht="9.75" customHeight="1">
      <c r="A15" s="138"/>
      <c r="B15" s="139" t="s">
        <v>33</v>
      </c>
      <c r="C15" s="140" t="s">
        <v>84</v>
      </c>
      <c r="D15" s="141" t="s">
        <v>79</v>
      </c>
      <c r="E15" s="149" t="s">
        <v>86</v>
      </c>
      <c r="F15" s="141" t="s">
        <v>11</v>
      </c>
      <c r="G15" s="141" t="s">
        <v>14</v>
      </c>
      <c r="H15" s="141" t="s">
        <v>15</v>
      </c>
      <c r="I15" s="141"/>
    </row>
    <row r="16" spans="1:9" ht="9.75" customHeight="1">
      <c r="A16" s="138"/>
      <c r="B16" s="139" t="s">
        <v>34</v>
      </c>
      <c r="C16" s="139" t="s">
        <v>85</v>
      </c>
      <c r="D16" s="141" t="s">
        <v>5</v>
      </c>
      <c r="E16" s="149" t="s">
        <v>87</v>
      </c>
      <c r="F16" s="141" t="s">
        <v>12</v>
      </c>
      <c r="G16" s="141"/>
      <c r="H16" s="141"/>
      <c r="I16" s="141"/>
    </row>
    <row r="17" spans="1:9" ht="9.75" customHeight="1">
      <c r="A17" s="138"/>
      <c r="B17" s="139"/>
      <c r="C17" s="139"/>
      <c r="D17" s="141"/>
      <c r="E17" s="149"/>
      <c r="F17" s="141"/>
      <c r="G17" s="141"/>
      <c r="H17" s="141"/>
      <c r="I17" s="141"/>
    </row>
    <row r="18" spans="1:9" ht="71.25" customHeight="1" hidden="1">
      <c r="A18" s="138"/>
      <c r="B18" s="139"/>
      <c r="C18" s="139"/>
      <c r="D18" s="141"/>
      <c r="E18" s="149"/>
      <c r="F18" s="141"/>
      <c r="G18" s="141"/>
      <c r="H18" s="141"/>
      <c r="I18" s="141"/>
    </row>
    <row r="19" spans="1:9" ht="71.25" customHeight="1" hidden="1">
      <c r="A19" s="138"/>
      <c r="B19" s="139"/>
      <c r="C19" s="139"/>
      <c r="D19" s="141"/>
      <c r="E19" s="149"/>
      <c r="F19" s="141"/>
      <c r="G19" s="141"/>
      <c r="H19" s="141"/>
      <c r="I19" s="141"/>
    </row>
    <row r="20" spans="1:9" ht="9.75" customHeight="1" thickBot="1">
      <c r="A20" s="150">
        <v>1</v>
      </c>
      <c r="B20" s="151">
        <v>2</v>
      </c>
      <c r="C20" s="151">
        <v>3</v>
      </c>
      <c r="D20" s="152" t="s">
        <v>2</v>
      </c>
      <c r="E20" s="153" t="s">
        <v>3</v>
      </c>
      <c r="F20" s="152" t="s">
        <v>16</v>
      </c>
      <c r="G20" s="152" t="s">
        <v>17</v>
      </c>
      <c r="H20" s="152" t="s">
        <v>18</v>
      </c>
      <c r="I20" s="152" t="s">
        <v>22</v>
      </c>
    </row>
    <row r="21" spans="1:11" ht="14.25" customHeight="1">
      <c r="A21" s="115" t="s">
        <v>30</v>
      </c>
      <c r="B21" s="154" t="s">
        <v>48</v>
      </c>
      <c r="C21" s="155" t="s">
        <v>73</v>
      </c>
      <c r="D21" s="110">
        <f>SUM(D23:D62)</f>
        <v>32744619.31</v>
      </c>
      <c r="E21" s="110">
        <f>SUM(E23:E62)</f>
        <v>16086386.75</v>
      </c>
      <c r="F21" s="106">
        <f>SUMIF($C22:$C53,"&lt;&gt;*000",F22:F53)</f>
        <v>0</v>
      </c>
      <c r="G21" s="106">
        <f>SUMIF($C22:$C53,"&lt;&gt;*000",G22:G53)</f>
        <v>0</v>
      </c>
      <c r="H21" s="106">
        <f>SUM(H23:H62)</f>
        <v>16086386.75</v>
      </c>
      <c r="I21" s="156">
        <f>D21-H21</f>
        <v>16658232.559999999</v>
      </c>
      <c r="J21" s="157"/>
      <c r="K21" s="157"/>
    </row>
    <row r="22" spans="1:11" ht="14.25" customHeight="1">
      <c r="A22" s="158" t="s">
        <v>8</v>
      </c>
      <c r="B22" s="112"/>
      <c r="C22" s="159"/>
      <c r="D22" s="110"/>
      <c r="E22" s="110"/>
      <c r="F22" s="106"/>
      <c r="G22" s="106"/>
      <c r="H22" s="106">
        <f>SUM(E22:G22)</f>
        <v>0</v>
      </c>
      <c r="I22" s="107">
        <f>IF(D22=0,0,D22-H22)</f>
        <v>0</v>
      </c>
      <c r="J22" s="157"/>
      <c r="K22" s="157"/>
    </row>
    <row r="23" spans="1:10" ht="66.75" customHeight="1">
      <c r="A23" s="158" t="s">
        <v>128</v>
      </c>
      <c r="B23" s="112" t="s">
        <v>48</v>
      </c>
      <c r="C23" s="160" t="s">
        <v>159</v>
      </c>
      <c r="D23" s="110">
        <v>809265.27</v>
      </c>
      <c r="E23" s="110">
        <v>471898.43</v>
      </c>
      <c r="F23" s="106"/>
      <c r="G23" s="106"/>
      <c r="H23" s="106">
        <f>SUM(E23:G23)</f>
        <v>471898.43</v>
      </c>
      <c r="I23" s="107">
        <f>D23-H23</f>
        <v>337366.84</v>
      </c>
      <c r="J23" s="157"/>
    </row>
    <row r="24" spans="1:9" ht="76.5" customHeight="1">
      <c r="A24" s="158" t="s">
        <v>129</v>
      </c>
      <c r="B24" s="112" t="s">
        <v>48</v>
      </c>
      <c r="C24" s="160" t="s">
        <v>160</v>
      </c>
      <c r="D24" s="110">
        <v>5343.4</v>
      </c>
      <c r="E24" s="110">
        <v>3087.54</v>
      </c>
      <c r="F24" s="106"/>
      <c r="G24" s="106"/>
      <c r="H24" s="106">
        <f aca="true" t="shared" si="0" ref="H24:H61">SUM(E24:G24)</f>
        <v>3087.54</v>
      </c>
      <c r="I24" s="107">
        <f>D24-H24</f>
        <v>2255.8599999999997</v>
      </c>
    </row>
    <row r="25" spans="1:9" ht="78.75" customHeight="1">
      <c r="A25" s="158" t="s">
        <v>130</v>
      </c>
      <c r="B25" s="112"/>
      <c r="C25" s="160" t="s">
        <v>161</v>
      </c>
      <c r="D25" s="110">
        <v>1569175.02</v>
      </c>
      <c r="E25" s="110">
        <v>614965.02</v>
      </c>
      <c r="F25" s="106"/>
      <c r="G25" s="106"/>
      <c r="H25" s="106">
        <f t="shared" si="0"/>
        <v>614965.02</v>
      </c>
      <c r="I25" s="107">
        <f>D25-H25</f>
        <v>954210</v>
      </c>
    </row>
    <row r="26" spans="1:9" ht="76.5" customHeight="1">
      <c r="A26" s="158" t="s">
        <v>131</v>
      </c>
      <c r="B26" s="112"/>
      <c r="C26" s="160" t="s">
        <v>162</v>
      </c>
      <c r="D26" s="110">
        <v>-150541.04</v>
      </c>
      <c r="E26" s="110">
        <v>-93924.03</v>
      </c>
      <c r="F26" s="106"/>
      <c r="G26" s="106"/>
      <c r="H26" s="106">
        <f t="shared" si="0"/>
        <v>-93924.03</v>
      </c>
      <c r="I26" s="107">
        <f>D26-H26</f>
        <v>-56617.01000000001</v>
      </c>
    </row>
    <row r="27" spans="1:9" ht="68.25" customHeight="1">
      <c r="A27" s="161" t="s">
        <v>108</v>
      </c>
      <c r="B27" s="108" t="s">
        <v>48</v>
      </c>
      <c r="C27" s="109" t="s">
        <v>106</v>
      </c>
      <c r="D27" s="110">
        <v>1331100</v>
      </c>
      <c r="E27" s="110"/>
      <c r="F27" s="106"/>
      <c r="G27" s="106"/>
      <c r="H27" s="106">
        <f t="shared" si="0"/>
        <v>0</v>
      </c>
      <c r="I27" s="107">
        <f>D27-H27</f>
        <v>1331100</v>
      </c>
    </row>
    <row r="28" spans="1:9" ht="99" customHeight="1">
      <c r="A28" s="161" t="s">
        <v>151</v>
      </c>
      <c r="B28" s="112" t="s">
        <v>48</v>
      </c>
      <c r="C28" s="109" t="s">
        <v>152</v>
      </c>
      <c r="D28" s="110" t="s">
        <v>172</v>
      </c>
      <c r="E28" s="110">
        <v>645304.7</v>
      </c>
      <c r="F28" s="106"/>
      <c r="G28" s="106"/>
      <c r="H28" s="106">
        <f t="shared" si="0"/>
        <v>645304.7</v>
      </c>
      <c r="I28" s="107"/>
    </row>
    <row r="29" spans="1:9" ht="90.75" customHeight="1">
      <c r="A29" s="161" t="s">
        <v>153</v>
      </c>
      <c r="B29" s="112" t="s">
        <v>48</v>
      </c>
      <c r="C29" s="109" t="s">
        <v>154</v>
      </c>
      <c r="D29" s="110" t="s">
        <v>172</v>
      </c>
      <c r="E29" s="110">
        <v>99.18</v>
      </c>
      <c r="F29" s="106"/>
      <c r="G29" s="106"/>
      <c r="H29" s="106">
        <f t="shared" si="0"/>
        <v>99.18</v>
      </c>
      <c r="I29" s="107" t="s">
        <v>172</v>
      </c>
    </row>
    <row r="30" spans="1:9" ht="61.5" customHeight="1">
      <c r="A30" s="111" t="s">
        <v>155</v>
      </c>
      <c r="B30" s="112" t="s">
        <v>48</v>
      </c>
      <c r="C30" s="109" t="s">
        <v>158</v>
      </c>
      <c r="D30" s="110" t="s">
        <v>172</v>
      </c>
      <c r="E30" s="110">
        <v>50</v>
      </c>
      <c r="F30" s="106"/>
      <c r="G30" s="106"/>
      <c r="H30" s="106">
        <f t="shared" si="0"/>
        <v>50</v>
      </c>
      <c r="I30" s="107" t="s">
        <v>172</v>
      </c>
    </row>
    <row r="31" spans="1:9" ht="50.25" customHeight="1">
      <c r="A31" s="111" t="s">
        <v>117</v>
      </c>
      <c r="B31" s="112" t="s">
        <v>48</v>
      </c>
      <c r="C31" s="109" t="s">
        <v>118</v>
      </c>
      <c r="D31" s="110">
        <v>117400</v>
      </c>
      <c r="E31" s="110"/>
      <c r="F31" s="106"/>
      <c r="G31" s="106"/>
      <c r="H31" s="106">
        <f t="shared" si="0"/>
        <v>0</v>
      </c>
      <c r="I31" s="107">
        <f>D31-H31</f>
        <v>117400</v>
      </c>
    </row>
    <row r="32" spans="1:9" ht="69" customHeight="1">
      <c r="A32" s="111" t="s">
        <v>163</v>
      </c>
      <c r="B32" s="112" t="s">
        <v>48</v>
      </c>
      <c r="C32" s="109" t="s">
        <v>164</v>
      </c>
      <c r="D32" s="110" t="s">
        <v>172</v>
      </c>
      <c r="E32" s="110">
        <v>21101.02</v>
      </c>
      <c r="F32" s="106"/>
      <c r="G32" s="106"/>
      <c r="H32" s="106">
        <f t="shared" si="0"/>
        <v>21101.02</v>
      </c>
      <c r="I32" s="107" t="s">
        <v>172</v>
      </c>
    </row>
    <row r="33" spans="1:9" ht="58.5" customHeight="1">
      <c r="A33" s="111" t="s">
        <v>165</v>
      </c>
      <c r="B33" s="112" t="s">
        <v>48</v>
      </c>
      <c r="C33" s="109" t="s">
        <v>166</v>
      </c>
      <c r="D33" s="110" t="s">
        <v>172</v>
      </c>
      <c r="E33" s="110">
        <v>1129.02</v>
      </c>
      <c r="F33" s="106"/>
      <c r="G33" s="106"/>
      <c r="H33" s="106">
        <f t="shared" si="0"/>
        <v>1129.02</v>
      </c>
      <c r="I33" s="107" t="s">
        <v>172</v>
      </c>
    </row>
    <row r="34" spans="1:9" ht="15.75" customHeight="1">
      <c r="A34" s="111" t="s">
        <v>167</v>
      </c>
      <c r="B34" s="112" t="s">
        <v>48</v>
      </c>
      <c r="C34" s="109" t="s">
        <v>168</v>
      </c>
      <c r="D34" s="110">
        <v>1700</v>
      </c>
      <c r="E34" s="110"/>
      <c r="F34" s="106"/>
      <c r="G34" s="106"/>
      <c r="H34" s="106">
        <f t="shared" si="0"/>
        <v>0</v>
      </c>
      <c r="I34" s="107">
        <f aca="true" t="shared" si="1" ref="I34:I40">D34-H34</f>
        <v>1700</v>
      </c>
    </row>
    <row r="35" spans="1:9" ht="44.25" customHeight="1">
      <c r="A35" s="111" t="s">
        <v>169</v>
      </c>
      <c r="B35" s="112" t="s">
        <v>48</v>
      </c>
      <c r="C35" s="109" t="s">
        <v>171</v>
      </c>
      <c r="D35" s="110" t="s">
        <v>172</v>
      </c>
      <c r="E35" s="110">
        <v>498.72</v>
      </c>
      <c r="F35" s="106"/>
      <c r="G35" s="106"/>
      <c r="H35" s="106">
        <f t="shared" si="0"/>
        <v>498.72</v>
      </c>
      <c r="I35" s="107" t="s">
        <v>172</v>
      </c>
    </row>
    <row r="36" spans="1:9" ht="26.25" customHeight="1">
      <c r="A36" s="111" t="s">
        <v>170</v>
      </c>
      <c r="B36" s="112" t="s">
        <v>48</v>
      </c>
      <c r="C36" s="109" t="s">
        <v>176</v>
      </c>
      <c r="D36" s="110" t="s">
        <v>172</v>
      </c>
      <c r="E36" s="110">
        <v>7.53</v>
      </c>
      <c r="F36" s="106"/>
      <c r="G36" s="106"/>
      <c r="H36" s="106">
        <f t="shared" si="0"/>
        <v>7.53</v>
      </c>
      <c r="I36" s="107" t="s">
        <v>172</v>
      </c>
    </row>
    <row r="37" spans="1:9" ht="12.75" customHeight="1">
      <c r="A37" s="111" t="s">
        <v>173</v>
      </c>
      <c r="B37" s="112" t="s">
        <v>48</v>
      </c>
      <c r="C37" s="109" t="s">
        <v>177</v>
      </c>
      <c r="D37" s="110">
        <v>26800</v>
      </c>
      <c r="E37" s="110"/>
      <c r="F37" s="106"/>
      <c r="G37" s="106"/>
      <c r="H37" s="106">
        <f t="shared" si="0"/>
        <v>0</v>
      </c>
      <c r="I37" s="107">
        <f t="shared" si="1"/>
        <v>26800</v>
      </c>
    </row>
    <row r="38" spans="1:9" ht="26.25" customHeight="1">
      <c r="A38" s="111" t="s">
        <v>175</v>
      </c>
      <c r="B38" s="112" t="s">
        <v>48</v>
      </c>
      <c r="C38" s="109" t="s">
        <v>178</v>
      </c>
      <c r="D38" s="110" t="s">
        <v>172</v>
      </c>
      <c r="E38" s="110">
        <v>2856.16</v>
      </c>
      <c r="F38" s="106"/>
      <c r="G38" s="106"/>
      <c r="H38" s="106">
        <f t="shared" si="0"/>
        <v>2856.16</v>
      </c>
      <c r="I38" s="107" t="s">
        <v>172</v>
      </c>
    </row>
    <row r="39" spans="1:9" ht="26.25" customHeight="1">
      <c r="A39" s="111" t="s">
        <v>174</v>
      </c>
      <c r="B39" s="112" t="s">
        <v>48</v>
      </c>
      <c r="C39" s="109" t="s">
        <v>179</v>
      </c>
      <c r="D39" s="110" t="s">
        <v>172</v>
      </c>
      <c r="E39" s="110">
        <v>158.83</v>
      </c>
      <c r="F39" s="106"/>
      <c r="G39" s="106"/>
      <c r="H39" s="106">
        <f t="shared" si="0"/>
        <v>158.83</v>
      </c>
      <c r="I39" s="107" t="s">
        <v>172</v>
      </c>
    </row>
    <row r="40" spans="1:9" ht="38.25" customHeight="1">
      <c r="A40" s="111" t="s">
        <v>119</v>
      </c>
      <c r="B40" s="112" t="s">
        <v>48</v>
      </c>
      <c r="C40" s="109" t="s">
        <v>120</v>
      </c>
      <c r="D40" s="110">
        <v>10300</v>
      </c>
      <c r="E40" s="110"/>
      <c r="F40" s="106"/>
      <c r="G40" s="106"/>
      <c r="H40" s="106">
        <f t="shared" si="0"/>
        <v>0</v>
      </c>
      <c r="I40" s="107">
        <f t="shared" si="1"/>
        <v>10300</v>
      </c>
    </row>
    <row r="41" spans="1:9" ht="53.25" customHeight="1">
      <c r="A41" s="111" t="s">
        <v>180</v>
      </c>
      <c r="B41" s="112" t="s">
        <v>48</v>
      </c>
      <c r="C41" s="109" t="s">
        <v>181</v>
      </c>
      <c r="D41" s="110" t="s">
        <v>172</v>
      </c>
      <c r="E41" s="110">
        <v>5496</v>
      </c>
      <c r="F41" s="106"/>
      <c r="G41" s="106"/>
      <c r="H41" s="106">
        <f t="shared" si="0"/>
        <v>5496</v>
      </c>
      <c r="I41" s="107" t="s">
        <v>172</v>
      </c>
    </row>
    <row r="42" spans="1:9" ht="53.25" customHeight="1">
      <c r="A42" s="111" t="s">
        <v>182</v>
      </c>
      <c r="B42" s="112" t="s">
        <v>48</v>
      </c>
      <c r="C42" s="109" t="s">
        <v>183</v>
      </c>
      <c r="D42" s="110" t="s">
        <v>172</v>
      </c>
      <c r="E42" s="110">
        <v>87.95</v>
      </c>
      <c r="F42" s="106"/>
      <c r="G42" s="106"/>
      <c r="H42" s="106">
        <f t="shared" si="0"/>
        <v>87.95</v>
      </c>
      <c r="I42" s="107" t="s">
        <v>172</v>
      </c>
    </row>
    <row r="43" spans="1:9" ht="33.75" customHeight="1">
      <c r="A43" s="111" t="s">
        <v>121</v>
      </c>
      <c r="B43" s="112" t="s">
        <v>48</v>
      </c>
      <c r="C43" s="109" t="s">
        <v>122</v>
      </c>
      <c r="D43" s="110">
        <v>24700</v>
      </c>
      <c r="E43" s="110" t="s">
        <v>172</v>
      </c>
      <c r="F43" s="106"/>
      <c r="G43" s="106"/>
      <c r="H43" s="106">
        <f t="shared" si="0"/>
        <v>0</v>
      </c>
      <c r="I43" s="107">
        <f>D43-H43</f>
        <v>24700</v>
      </c>
    </row>
    <row r="44" spans="1:9" ht="60.75" customHeight="1">
      <c r="A44" s="111" t="s">
        <v>184</v>
      </c>
      <c r="B44" s="112" t="s">
        <v>48</v>
      </c>
      <c r="C44" s="109" t="s">
        <v>186</v>
      </c>
      <c r="D44" s="110" t="s">
        <v>172</v>
      </c>
      <c r="E44" s="110">
        <v>3496</v>
      </c>
      <c r="F44" s="106"/>
      <c r="G44" s="106"/>
      <c r="H44" s="106">
        <f t="shared" si="0"/>
        <v>3496</v>
      </c>
      <c r="I44" s="107" t="s">
        <v>172</v>
      </c>
    </row>
    <row r="45" spans="1:9" ht="50.25" customHeight="1">
      <c r="A45" s="111" t="s">
        <v>185</v>
      </c>
      <c r="B45" s="112" t="s">
        <v>48</v>
      </c>
      <c r="C45" s="109" t="s">
        <v>187</v>
      </c>
      <c r="D45" s="110" t="s">
        <v>172</v>
      </c>
      <c r="E45" s="110">
        <v>99.96</v>
      </c>
      <c r="F45" s="106"/>
      <c r="G45" s="106"/>
      <c r="H45" s="106">
        <f t="shared" si="0"/>
        <v>99.96</v>
      </c>
      <c r="I45" s="107" t="s">
        <v>172</v>
      </c>
    </row>
    <row r="46" spans="1:9" ht="68.25" customHeight="1">
      <c r="A46" s="111" t="s">
        <v>109</v>
      </c>
      <c r="B46" s="112" t="s">
        <v>48</v>
      </c>
      <c r="C46" s="109" t="s">
        <v>110</v>
      </c>
      <c r="D46" s="110">
        <v>5800</v>
      </c>
      <c r="E46" s="110">
        <v>1500</v>
      </c>
      <c r="F46" s="106"/>
      <c r="G46" s="106"/>
      <c r="H46" s="106">
        <f t="shared" si="0"/>
        <v>1500</v>
      </c>
      <c r="I46" s="107">
        <f>D46-H46</f>
        <v>4300</v>
      </c>
    </row>
    <row r="47" spans="1:9" ht="33.75">
      <c r="A47" s="111" t="s">
        <v>141</v>
      </c>
      <c r="B47" s="112" t="s">
        <v>48</v>
      </c>
      <c r="C47" s="109" t="s">
        <v>142</v>
      </c>
      <c r="D47" s="110"/>
      <c r="E47" s="110"/>
      <c r="F47" s="106"/>
      <c r="G47" s="106"/>
      <c r="H47" s="106">
        <f t="shared" si="0"/>
        <v>0</v>
      </c>
      <c r="I47" s="107"/>
    </row>
    <row r="48" spans="1:9" ht="22.5">
      <c r="A48" s="111" t="s">
        <v>143</v>
      </c>
      <c r="B48" s="112" t="s">
        <v>48</v>
      </c>
      <c r="C48" s="109" t="s">
        <v>144</v>
      </c>
      <c r="D48" s="110"/>
      <c r="E48" s="110"/>
      <c r="F48" s="106"/>
      <c r="G48" s="106"/>
      <c r="H48" s="106">
        <f t="shared" si="0"/>
        <v>0</v>
      </c>
      <c r="I48" s="107"/>
    </row>
    <row r="49" spans="1:9" ht="90">
      <c r="A49" s="111" t="s">
        <v>132</v>
      </c>
      <c r="B49" s="112" t="s">
        <v>48</v>
      </c>
      <c r="C49" s="109" t="s">
        <v>133</v>
      </c>
      <c r="D49" s="110">
        <v>20000</v>
      </c>
      <c r="E49" s="110" t="s">
        <v>172</v>
      </c>
      <c r="F49" s="106"/>
      <c r="G49" s="106"/>
      <c r="H49" s="106">
        <f t="shared" si="0"/>
        <v>0</v>
      </c>
      <c r="I49" s="107">
        <f>D49-H49</f>
        <v>20000</v>
      </c>
    </row>
    <row r="50" spans="1:9" ht="67.5">
      <c r="A50" s="111" t="s">
        <v>188</v>
      </c>
      <c r="B50" s="112" t="s">
        <v>48</v>
      </c>
      <c r="C50" s="109" t="s">
        <v>189</v>
      </c>
      <c r="D50" s="110">
        <v>5000</v>
      </c>
      <c r="E50" s="110"/>
      <c r="F50" s="106"/>
      <c r="G50" s="106"/>
      <c r="H50" s="106">
        <f>SUM(E50:G50)</f>
        <v>0</v>
      </c>
      <c r="I50" s="107">
        <f>D50-H50</f>
        <v>5000</v>
      </c>
    </row>
    <row r="51" spans="1:9" ht="22.5">
      <c r="A51" s="111" t="s">
        <v>134</v>
      </c>
      <c r="B51" s="112" t="s">
        <v>48</v>
      </c>
      <c r="C51" s="109" t="s">
        <v>190</v>
      </c>
      <c r="D51" s="110" t="s">
        <v>172</v>
      </c>
      <c r="E51" s="110">
        <v>-100</v>
      </c>
      <c r="F51" s="106"/>
      <c r="G51" s="106"/>
      <c r="H51" s="106">
        <f>SUM(E51:G51)</f>
        <v>-100</v>
      </c>
      <c r="I51" s="107" t="s">
        <v>172</v>
      </c>
    </row>
    <row r="52" spans="1:9" ht="101.25">
      <c r="A52" s="111" t="s">
        <v>145</v>
      </c>
      <c r="B52" s="112" t="s">
        <v>48</v>
      </c>
      <c r="C52" s="109" t="s">
        <v>146</v>
      </c>
      <c r="D52" s="110"/>
      <c r="E52" s="110"/>
      <c r="F52" s="106"/>
      <c r="G52" s="106"/>
      <c r="H52" s="106">
        <f t="shared" si="0"/>
        <v>0</v>
      </c>
      <c r="I52" s="107"/>
    </row>
    <row r="53" spans="1:9" ht="33.75">
      <c r="A53" s="111" t="s">
        <v>191</v>
      </c>
      <c r="B53" s="112" t="s">
        <v>48</v>
      </c>
      <c r="C53" s="109" t="s">
        <v>135</v>
      </c>
      <c r="D53" s="110">
        <v>8251200</v>
      </c>
      <c r="E53" s="110">
        <v>4125602</v>
      </c>
      <c r="F53" s="106"/>
      <c r="G53" s="106"/>
      <c r="H53" s="106">
        <f t="shared" si="0"/>
        <v>4125602</v>
      </c>
      <c r="I53" s="107">
        <f aca="true" t="shared" si="2" ref="I53:I60">D53-H53</f>
        <v>4125598</v>
      </c>
    </row>
    <row r="54" spans="1:9" ht="39" customHeight="1">
      <c r="A54" s="113" t="s">
        <v>111</v>
      </c>
      <c r="B54" s="112" t="s">
        <v>48</v>
      </c>
      <c r="C54" s="109" t="s">
        <v>136</v>
      </c>
      <c r="D54" s="110"/>
      <c r="E54" s="110"/>
      <c r="F54" s="114"/>
      <c r="G54" s="114"/>
      <c r="H54" s="106">
        <f t="shared" si="0"/>
        <v>0</v>
      </c>
      <c r="I54" s="107">
        <f t="shared" si="2"/>
        <v>0</v>
      </c>
    </row>
    <row r="55" spans="1:9" ht="39" customHeight="1">
      <c r="A55" s="115" t="s">
        <v>147</v>
      </c>
      <c r="B55" s="112" t="s">
        <v>48</v>
      </c>
      <c r="C55" s="109" t="s">
        <v>148</v>
      </c>
      <c r="D55" s="110">
        <v>22920.59</v>
      </c>
      <c r="E55" s="110">
        <v>243.67</v>
      </c>
      <c r="F55" s="114"/>
      <c r="G55" s="114"/>
      <c r="H55" s="106">
        <f t="shared" si="0"/>
        <v>243.67</v>
      </c>
      <c r="I55" s="107">
        <f t="shared" si="2"/>
        <v>22676.920000000002</v>
      </c>
    </row>
    <row r="56" spans="1:9" ht="45">
      <c r="A56" s="115" t="s">
        <v>113</v>
      </c>
      <c r="B56" s="112" t="s">
        <v>48</v>
      </c>
      <c r="C56" s="109" t="s">
        <v>137</v>
      </c>
      <c r="D56" s="110">
        <v>219000</v>
      </c>
      <c r="E56" s="110">
        <v>109590</v>
      </c>
      <c r="F56" s="117"/>
      <c r="G56" s="117"/>
      <c r="H56" s="106">
        <f t="shared" si="0"/>
        <v>109590</v>
      </c>
      <c r="I56" s="107">
        <f t="shared" si="2"/>
        <v>109410</v>
      </c>
    </row>
    <row r="57" spans="1:9" ht="33.75">
      <c r="A57" s="115" t="s">
        <v>112</v>
      </c>
      <c r="B57" s="112" t="s">
        <v>48</v>
      </c>
      <c r="C57" s="109" t="s">
        <v>138</v>
      </c>
      <c r="D57" s="110">
        <v>20920.53</v>
      </c>
      <c r="E57" s="110">
        <v>9298.02</v>
      </c>
      <c r="F57" s="117"/>
      <c r="G57" s="117"/>
      <c r="H57" s="106">
        <f t="shared" si="0"/>
        <v>9298.02</v>
      </c>
      <c r="I57" s="107">
        <f t="shared" si="2"/>
        <v>11622.509999999998</v>
      </c>
    </row>
    <row r="58" spans="1:9" ht="67.5">
      <c r="A58" s="115" t="s">
        <v>114</v>
      </c>
      <c r="B58" s="112" t="s">
        <v>48</v>
      </c>
      <c r="C58" s="109" t="s">
        <v>139</v>
      </c>
      <c r="D58" s="110">
        <v>32628.84</v>
      </c>
      <c r="E58" s="110">
        <v>16314</v>
      </c>
      <c r="F58" s="117"/>
      <c r="G58" s="117"/>
      <c r="H58" s="106">
        <f t="shared" si="0"/>
        <v>16314</v>
      </c>
      <c r="I58" s="107">
        <f t="shared" si="2"/>
        <v>16314.84</v>
      </c>
    </row>
    <row r="59" spans="1:9" ht="22.5">
      <c r="A59" s="115" t="s">
        <v>115</v>
      </c>
      <c r="B59" s="112" t="s">
        <v>48</v>
      </c>
      <c r="C59" s="109" t="s">
        <v>140</v>
      </c>
      <c r="D59" s="110">
        <v>20021906.7</v>
      </c>
      <c r="E59" s="110">
        <v>9686011.06</v>
      </c>
      <c r="F59" s="117"/>
      <c r="G59" s="117"/>
      <c r="H59" s="106">
        <f t="shared" si="0"/>
        <v>9686011.06</v>
      </c>
      <c r="I59" s="107">
        <f t="shared" si="2"/>
        <v>10335895.639999999</v>
      </c>
    </row>
    <row r="60" spans="1:9" ht="22.5">
      <c r="A60" s="115" t="s">
        <v>192</v>
      </c>
      <c r="B60" s="112" t="s">
        <v>48</v>
      </c>
      <c r="C60" s="109" t="s">
        <v>193</v>
      </c>
      <c r="D60" s="110">
        <v>400000</v>
      </c>
      <c r="E60" s="110">
        <v>400000</v>
      </c>
      <c r="F60" s="117"/>
      <c r="G60" s="117"/>
      <c r="H60" s="106">
        <f t="shared" si="0"/>
        <v>400000</v>
      </c>
      <c r="I60" s="107">
        <f t="shared" si="2"/>
        <v>0</v>
      </c>
    </row>
    <row r="61" spans="1:9" ht="67.5">
      <c r="A61" s="115" t="s">
        <v>123</v>
      </c>
      <c r="B61" s="116"/>
      <c r="C61" s="109" t="s">
        <v>127</v>
      </c>
      <c r="D61" s="110" t="s">
        <v>172</v>
      </c>
      <c r="E61" s="110">
        <v>61515.97</v>
      </c>
      <c r="F61" s="117"/>
      <c r="G61" s="117"/>
      <c r="H61" s="106">
        <f t="shared" si="0"/>
        <v>61515.97</v>
      </c>
      <c r="I61" s="107" t="s">
        <v>172</v>
      </c>
    </row>
    <row r="62" spans="1:9" ht="67.5">
      <c r="A62" s="115" t="s">
        <v>124</v>
      </c>
      <c r="B62" s="116"/>
      <c r="C62" s="118" t="s">
        <v>125</v>
      </c>
      <c r="D62" s="110">
        <v>0</v>
      </c>
      <c r="E62" s="110"/>
      <c r="F62" s="117"/>
      <c r="G62" s="117"/>
      <c r="H62" s="106">
        <f>D62-E62</f>
        <v>0</v>
      </c>
      <c r="I62" s="107">
        <f>D62-E62</f>
        <v>0</v>
      </c>
    </row>
    <row r="68" spans="1:5" ht="15.75">
      <c r="A68" s="162"/>
      <c r="B68" s="162"/>
      <c r="C68" s="162"/>
      <c r="D68" s="163"/>
      <c r="E68" s="163"/>
    </row>
    <row r="69" spans="1:5" ht="15.75">
      <c r="A69" s="162"/>
      <c r="B69" s="162"/>
      <c r="C69" s="162"/>
      <c r="D69" s="163"/>
      <c r="E69" s="163"/>
    </row>
    <row r="71" ht="12.75">
      <c r="A71" s="165"/>
    </row>
  </sheetData>
  <sheetProtection/>
  <mergeCells count="4">
    <mergeCell ref="A6:D6"/>
    <mergeCell ref="A1:H3"/>
    <mergeCell ref="B7:G7"/>
    <mergeCell ref="B8:G8"/>
  </mergeCells>
  <printOptions/>
  <pageMargins left="0.984251968503937" right="0" top="0.3937007874015748" bottom="0.3937007874015748" header="0" footer="0"/>
  <pageSetup horizontalDpi="600" verticalDpi="600" orientation="portrait" pageOrder="overThenDown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5"/>
  <sheetViews>
    <sheetView showGridLines="0" zoomScalePageLayoutView="0" workbookViewId="0" topLeftCell="A1">
      <selection activeCell="F15" sqref="F15"/>
    </sheetView>
  </sheetViews>
  <sheetFormatPr defaultColWidth="9.00390625" defaultRowHeight="12.75"/>
  <cols>
    <col min="1" max="1" width="25.125" style="0" customWidth="1"/>
    <col min="2" max="2" width="4.25390625" style="0" customWidth="1"/>
    <col min="3" max="3" width="22.75390625" style="0" customWidth="1"/>
    <col min="4" max="4" width="14.00390625" style="0" customWidth="1"/>
    <col min="5" max="5" width="11.75390625" style="0" customWidth="1"/>
    <col min="6" max="6" width="13.75390625" style="0" customWidth="1"/>
    <col min="7" max="7" width="11.375" style="0" customWidth="1"/>
    <col min="8" max="9" width="11.25390625" style="0" customWidth="1"/>
    <col min="10" max="10" width="11.375" style="0" customWidth="1"/>
    <col min="11" max="11" width="10.875" style="0" customWidth="1"/>
  </cols>
  <sheetData>
    <row r="2" spans="2:11" ht="15">
      <c r="B2" s="42"/>
      <c r="C2" s="14"/>
      <c r="D2" s="42" t="s">
        <v>61</v>
      </c>
      <c r="E2" s="13"/>
      <c r="F2" s="13"/>
      <c r="G2" s="13"/>
      <c r="H2" s="13"/>
      <c r="I2" s="13"/>
      <c r="J2" s="13" t="s">
        <v>62</v>
      </c>
      <c r="K2" s="22"/>
    </row>
    <row r="3" spans="1:11" ht="12.75">
      <c r="A3" s="41"/>
      <c r="B3" s="41"/>
      <c r="C3" s="15"/>
      <c r="D3" s="16"/>
      <c r="E3" s="16"/>
      <c r="F3" s="16"/>
      <c r="G3" s="16"/>
      <c r="H3" s="16"/>
      <c r="I3" s="16"/>
      <c r="J3" s="16"/>
      <c r="K3" s="17"/>
    </row>
    <row r="4" spans="1:11" ht="12.75">
      <c r="A4" s="8"/>
      <c r="B4" s="9"/>
      <c r="C4" s="9" t="s">
        <v>32</v>
      </c>
      <c r="D4" s="7"/>
      <c r="F4" s="28"/>
      <c r="G4" s="32" t="s">
        <v>9</v>
      </c>
      <c r="H4" s="29"/>
      <c r="I4" s="33"/>
      <c r="J4" s="43" t="s">
        <v>23</v>
      </c>
      <c r="K4" s="29"/>
    </row>
    <row r="5" spans="1:11" ht="12.75">
      <c r="A5" s="9"/>
      <c r="B5" s="9" t="s">
        <v>32</v>
      </c>
      <c r="C5" s="25" t="s">
        <v>88</v>
      </c>
      <c r="D5" s="7" t="s">
        <v>78</v>
      </c>
      <c r="E5" s="18" t="s">
        <v>19</v>
      </c>
      <c r="F5" s="30"/>
      <c r="G5" s="24"/>
      <c r="H5" s="31"/>
      <c r="I5" s="35"/>
      <c r="J5" s="44" t="s">
        <v>24</v>
      </c>
      <c r="K5" s="31"/>
    </row>
    <row r="6" spans="1:11" ht="12.75">
      <c r="A6" s="8"/>
      <c r="B6" s="9" t="s">
        <v>33</v>
      </c>
      <c r="C6" s="25" t="s">
        <v>84</v>
      </c>
      <c r="D6" s="7" t="s">
        <v>79</v>
      </c>
      <c r="E6" s="7" t="s">
        <v>20</v>
      </c>
      <c r="F6" s="34" t="s">
        <v>10</v>
      </c>
      <c r="G6" s="40" t="s">
        <v>10</v>
      </c>
      <c r="H6" s="34" t="s">
        <v>13</v>
      </c>
      <c r="I6" s="33"/>
      <c r="J6" s="18" t="s">
        <v>25</v>
      </c>
      <c r="K6" s="18" t="s">
        <v>25</v>
      </c>
    </row>
    <row r="7" spans="1:11" ht="12.75">
      <c r="A7" s="9" t="s">
        <v>7</v>
      </c>
      <c r="B7" s="9" t="s">
        <v>34</v>
      </c>
      <c r="C7" s="9" t="s">
        <v>85</v>
      </c>
      <c r="D7" s="7" t="s">
        <v>5</v>
      </c>
      <c r="E7" s="35" t="s">
        <v>21</v>
      </c>
      <c r="F7" s="35" t="s">
        <v>86</v>
      </c>
      <c r="G7" s="7" t="s">
        <v>11</v>
      </c>
      <c r="H7" s="7" t="s">
        <v>14</v>
      </c>
      <c r="I7" s="7" t="s">
        <v>15</v>
      </c>
      <c r="J7" s="18" t="s">
        <v>40</v>
      </c>
      <c r="K7" s="18" t="s">
        <v>26</v>
      </c>
    </row>
    <row r="8" spans="1:11" ht="12.75">
      <c r="A8" s="8"/>
      <c r="B8" s="9"/>
      <c r="C8" s="9"/>
      <c r="D8" s="7"/>
      <c r="E8" s="35"/>
      <c r="F8" s="35" t="s">
        <v>87</v>
      </c>
      <c r="G8" s="7" t="s">
        <v>12</v>
      </c>
      <c r="H8" s="7"/>
      <c r="I8" s="7"/>
      <c r="J8" s="18" t="s">
        <v>41</v>
      </c>
      <c r="K8" s="18" t="s">
        <v>20</v>
      </c>
    </row>
    <row r="9" spans="1:11" ht="12.75">
      <c r="A9" s="8"/>
      <c r="B9" s="9"/>
      <c r="C9" s="9"/>
      <c r="D9" s="7"/>
      <c r="E9" s="35"/>
      <c r="F9" s="35"/>
      <c r="G9" s="7"/>
      <c r="H9" s="7"/>
      <c r="I9" s="7"/>
      <c r="J9" s="18"/>
      <c r="K9" s="18" t="s">
        <v>21</v>
      </c>
    </row>
    <row r="10" spans="1:11" ht="12.75" hidden="1">
      <c r="A10" s="8"/>
      <c r="B10" s="9"/>
      <c r="C10" s="9"/>
      <c r="D10" s="7"/>
      <c r="E10" s="35"/>
      <c r="F10" s="35"/>
      <c r="G10" s="7"/>
      <c r="H10" s="7"/>
      <c r="I10" s="7"/>
      <c r="J10" s="18"/>
      <c r="K10" s="18"/>
    </row>
    <row r="11" spans="1:11" ht="12.75" hidden="1">
      <c r="A11" s="8"/>
      <c r="B11" s="9"/>
      <c r="C11" s="9"/>
      <c r="D11" s="7"/>
      <c r="E11" s="35"/>
      <c r="F11" s="35"/>
      <c r="G11" s="7"/>
      <c r="H11" s="7"/>
      <c r="I11" s="7"/>
      <c r="J11" s="18"/>
      <c r="K11" s="18"/>
    </row>
    <row r="12" spans="1:11" ht="13.5" thickBot="1">
      <c r="A12" s="5">
        <v>1</v>
      </c>
      <c r="B12" s="12">
        <v>2</v>
      </c>
      <c r="C12" s="12">
        <v>3</v>
      </c>
      <c r="D12" s="6" t="s">
        <v>2</v>
      </c>
      <c r="E12" s="36" t="s">
        <v>3</v>
      </c>
      <c r="F12" s="36" t="s">
        <v>16</v>
      </c>
      <c r="G12" s="6" t="s">
        <v>17</v>
      </c>
      <c r="H12" s="6" t="s">
        <v>18</v>
      </c>
      <c r="I12" s="6" t="s">
        <v>22</v>
      </c>
      <c r="J12" s="19" t="s">
        <v>27</v>
      </c>
      <c r="K12" s="19" t="s">
        <v>35</v>
      </c>
    </row>
    <row r="13" spans="1:11" ht="15" customHeight="1">
      <c r="A13" s="49" t="s">
        <v>31</v>
      </c>
      <c r="B13" s="54" t="s">
        <v>49</v>
      </c>
      <c r="C13" s="73"/>
      <c r="D13" s="75">
        <v>0</v>
      </c>
      <c r="E13" s="75">
        <v>0</v>
      </c>
      <c r="F13" s="75">
        <v>0</v>
      </c>
      <c r="G13" s="76">
        <f>SUMIF($C14:$C14,"&lt;&gt;*000",G14:G14)</f>
        <v>0</v>
      </c>
      <c r="H13" s="76">
        <f>SUMIF($C14:$C14,"&lt;&gt;*000",H14:H14)</f>
        <v>0</v>
      </c>
      <c r="I13" s="76">
        <f>SUM(F13:H13)</f>
        <v>0</v>
      </c>
      <c r="J13" s="79">
        <f>D13-I13</f>
        <v>0</v>
      </c>
      <c r="K13" s="77">
        <f>E13-I13</f>
        <v>0</v>
      </c>
    </row>
    <row r="14" spans="1:11" ht="15" customHeight="1">
      <c r="A14" s="74" t="s">
        <v>8</v>
      </c>
      <c r="B14" s="55"/>
      <c r="C14" s="74"/>
      <c r="D14" s="75"/>
      <c r="E14" s="75"/>
      <c r="F14" s="75"/>
      <c r="G14" s="76"/>
      <c r="H14" s="76"/>
      <c r="I14" s="76">
        <f>SUM(F14:H14)</f>
        <v>0</v>
      </c>
      <c r="J14" s="79">
        <f>D14-I14</f>
        <v>0</v>
      </c>
      <c r="K14" s="78">
        <f>E14-I14</f>
        <v>0</v>
      </c>
    </row>
    <row r="15" spans="1:11" ht="23.25" thickBot="1">
      <c r="A15" s="50" t="s">
        <v>80</v>
      </c>
      <c r="B15" s="80">
        <v>450</v>
      </c>
      <c r="C15" s="103" t="s">
        <v>81</v>
      </c>
      <c r="D15" s="102" t="s">
        <v>81</v>
      </c>
      <c r="E15" s="102" t="s">
        <v>81</v>
      </c>
      <c r="F15" s="81">
        <f>Лист1!E21-Лист2!F13</f>
        <v>16086386.75</v>
      </c>
      <c r="G15" s="82">
        <f>Лист1!F21-Лист2!G13</f>
        <v>0</v>
      </c>
      <c r="H15" s="82">
        <f>Лист1!G21-Лист2!H13</f>
        <v>0</v>
      </c>
      <c r="I15" s="82">
        <f>SUM(F15:H15)</f>
        <v>16086386.75</v>
      </c>
      <c r="J15" s="104" t="s">
        <v>81</v>
      </c>
      <c r="K15" s="97" t="s">
        <v>81</v>
      </c>
    </row>
  </sheetData>
  <sheetProtection/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view="pageBreakPreview" zoomScale="93" zoomScaleSheetLayoutView="93" zoomScalePageLayoutView="0" workbookViewId="0" topLeftCell="A5">
      <selection activeCell="A54" sqref="A54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0.5" customHeight="1">
      <c r="A1" s="20"/>
      <c r="B1" s="52"/>
      <c r="C1" s="4"/>
      <c r="D1" s="21"/>
      <c r="E1" s="21"/>
      <c r="F1" s="21"/>
      <c r="G1" s="21"/>
      <c r="H1" s="63" t="s">
        <v>52</v>
      </c>
      <c r="I1" s="21"/>
    </row>
    <row r="2" spans="2:9" ht="15">
      <c r="B2" s="42" t="s">
        <v>89</v>
      </c>
      <c r="C2" s="14"/>
      <c r="D2" s="13"/>
      <c r="E2" s="13"/>
      <c r="F2" s="13"/>
      <c r="G2" s="13"/>
      <c r="I2" s="22"/>
    </row>
    <row r="3" spans="1:9" ht="9" customHeight="1">
      <c r="A3" s="41"/>
      <c r="B3" s="53"/>
      <c r="C3" s="15"/>
      <c r="D3" s="16"/>
      <c r="E3" s="16"/>
      <c r="F3" s="16"/>
      <c r="G3" s="16"/>
      <c r="H3" s="16"/>
      <c r="I3" s="17"/>
    </row>
    <row r="4" spans="1:9" ht="12.75">
      <c r="A4" s="8"/>
      <c r="B4" s="9"/>
      <c r="C4" s="25"/>
      <c r="D4" s="7"/>
      <c r="E4" s="26"/>
      <c r="F4" s="38" t="s">
        <v>9</v>
      </c>
      <c r="G4" s="27"/>
      <c r="H4" s="39"/>
      <c r="I4" s="18" t="s">
        <v>4</v>
      </c>
    </row>
    <row r="5" spans="1:9" ht="10.5" customHeight="1">
      <c r="A5" s="47"/>
      <c r="B5" s="9" t="s">
        <v>32</v>
      </c>
      <c r="C5" s="9" t="s">
        <v>28</v>
      </c>
      <c r="D5" s="7" t="s">
        <v>78</v>
      </c>
      <c r="E5" s="34" t="s">
        <v>10</v>
      </c>
      <c r="F5" s="40" t="s">
        <v>10</v>
      </c>
      <c r="G5" s="34" t="s">
        <v>13</v>
      </c>
      <c r="H5" s="33"/>
      <c r="I5" s="18" t="s">
        <v>5</v>
      </c>
    </row>
    <row r="6" spans="1:9" ht="10.5" customHeight="1">
      <c r="A6" s="9" t="s">
        <v>7</v>
      </c>
      <c r="B6" s="9" t="s">
        <v>33</v>
      </c>
      <c r="C6" s="25" t="s">
        <v>29</v>
      </c>
      <c r="D6" s="7" t="s">
        <v>79</v>
      </c>
      <c r="E6" s="35" t="s">
        <v>86</v>
      </c>
      <c r="F6" s="7" t="s">
        <v>11</v>
      </c>
      <c r="G6" s="7" t="s">
        <v>14</v>
      </c>
      <c r="H6" s="7" t="s">
        <v>15</v>
      </c>
      <c r="I6" s="18"/>
    </row>
    <row r="7" spans="1:9" ht="9.75" customHeight="1">
      <c r="A7" s="8"/>
      <c r="B7" s="9" t="s">
        <v>34</v>
      </c>
      <c r="C7" s="9" t="s">
        <v>84</v>
      </c>
      <c r="D7" s="7" t="s">
        <v>5</v>
      </c>
      <c r="E7" s="35" t="s">
        <v>87</v>
      </c>
      <c r="F7" s="7" t="s">
        <v>12</v>
      </c>
      <c r="G7" s="7"/>
      <c r="H7" s="7"/>
      <c r="I7" s="18"/>
    </row>
    <row r="8" spans="1:9" ht="10.5" customHeight="1">
      <c r="A8" s="8"/>
      <c r="B8" s="9"/>
      <c r="C8" s="9" t="s">
        <v>85</v>
      </c>
      <c r="D8" s="7"/>
      <c r="E8" s="35"/>
      <c r="F8" s="7"/>
      <c r="G8" s="7"/>
      <c r="H8" s="7"/>
      <c r="I8" s="18"/>
    </row>
    <row r="9" spans="1:9" ht="10.5" customHeight="1" hidden="1">
      <c r="A9" s="8"/>
      <c r="B9" s="9"/>
      <c r="C9" s="9"/>
      <c r="D9" s="7"/>
      <c r="E9" s="35"/>
      <c r="F9" s="7"/>
      <c r="G9" s="7"/>
      <c r="H9" s="7"/>
      <c r="I9" s="18"/>
    </row>
    <row r="10" spans="1:9" ht="10.5" customHeight="1" hidden="1">
      <c r="A10" s="8"/>
      <c r="B10" s="9"/>
      <c r="C10" s="9"/>
      <c r="D10" s="7"/>
      <c r="E10" s="35"/>
      <c r="F10" s="7"/>
      <c r="G10" s="7"/>
      <c r="H10" s="7"/>
      <c r="I10" s="18"/>
    </row>
    <row r="11" spans="1:9" ht="9.75" customHeight="1" thickBot="1">
      <c r="A11" s="5">
        <v>1</v>
      </c>
      <c r="B11" s="12">
        <v>2</v>
      </c>
      <c r="C11" s="12">
        <v>3</v>
      </c>
      <c r="D11" s="6" t="s">
        <v>2</v>
      </c>
      <c r="E11" s="36" t="s">
        <v>3</v>
      </c>
      <c r="F11" s="6" t="s">
        <v>16</v>
      </c>
      <c r="G11" s="6" t="s">
        <v>17</v>
      </c>
      <c r="H11" s="6" t="s">
        <v>18</v>
      </c>
      <c r="I11" s="19" t="s">
        <v>22</v>
      </c>
    </row>
    <row r="12" spans="1:9" ht="27.75" customHeight="1">
      <c r="A12" s="10" t="s">
        <v>36</v>
      </c>
      <c r="B12" s="54" t="s">
        <v>50</v>
      </c>
      <c r="C12" s="56" t="s">
        <v>73</v>
      </c>
      <c r="D12" s="85">
        <f>D14+D20+D24</f>
        <v>0</v>
      </c>
      <c r="E12" s="85">
        <f>E14+E20+E27</f>
        <v>16086386.75</v>
      </c>
      <c r="F12" s="86">
        <f>F14+F20+F24+F27</f>
        <v>0</v>
      </c>
      <c r="G12" s="86">
        <f>G14+G20+G24+G27</f>
        <v>0</v>
      </c>
      <c r="H12" s="86">
        <f>SUM(E12:G12)</f>
        <v>16086386.75</v>
      </c>
      <c r="I12" s="87">
        <f>IF(D12=0,0,D12-H12)</f>
        <v>0</v>
      </c>
    </row>
    <row r="13" spans="1:9" ht="18.75" customHeight="1">
      <c r="A13" s="57" t="s">
        <v>55</v>
      </c>
      <c r="B13" s="58"/>
      <c r="C13" s="66"/>
      <c r="D13" s="88"/>
      <c r="E13" s="88"/>
      <c r="F13" s="89"/>
      <c r="G13" s="89"/>
      <c r="H13" s="89"/>
      <c r="I13" s="90">
        <f aca="true" t="shared" si="0" ref="I13:I24">IF(D13=0,0,D13-H13)</f>
        <v>0</v>
      </c>
    </row>
    <row r="14" spans="1:9" ht="24" customHeight="1">
      <c r="A14" s="10" t="s">
        <v>58</v>
      </c>
      <c r="B14" s="61" t="s">
        <v>56</v>
      </c>
      <c r="C14" s="2" t="s">
        <v>73</v>
      </c>
      <c r="D14" s="85"/>
      <c r="E14" s="85"/>
      <c r="F14" s="86"/>
      <c r="G14" s="86"/>
      <c r="H14" s="86">
        <f aca="true" t="shared" si="1" ref="H14:H31">SUM(E14:G14)</f>
        <v>0</v>
      </c>
      <c r="I14" s="91">
        <f t="shared" si="0"/>
        <v>0</v>
      </c>
    </row>
    <row r="15" spans="1:9" ht="9.75" customHeight="1">
      <c r="A15" s="57" t="s">
        <v>54</v>
      </c>
      <c r="B15" s="58"/>
      <c r="C15" s="59"/>
      <c r="D15" s="88"/>
      <c r="E15" s="88"/>
      <c r="F15" s="89"/>
      <c r="G15" s="89"/>
      <c r="H15" s="89"/>
      <c r="I15" s="90">
        <f t="shared" si="0"/>
        <v>0</v>
      </c>
    </row>
    <row r="16" spans="1:9" ht="10.5" customHeight="1">
      <c r="A16" s="10"/>
      <c r="B16" s="60"/>
      <c r="C16" s="2"/>
      <c r="D16" s="85"/>
      <c r="E16" s="85"/>
      <c r="F16" s="86"/>
      <c r="G16" s="86"/>
      <c r="H16" s="86">
        <f t="shared" si="1"/>
        <v>0</v>
      </c>
      <c r="I16" s="91">
        <f t="shared" si="0"/>
        <v>0</v>
      </c>
    </row>
    <row r="17" spans="1:9" ht="14.25" customHeight="1">
      <c r="A17" s="10"/>
      <c r="B17" s="60"/>
      <c r="C17" s="2"/>
      <c r="D17" s="85"/>
      <c r="E17" s="85"/>
      <c r="F17" s="86"/>
      <c r="G17" s="86"/>
      <c r="H17" s="86">
        <f t="shared" si="1"/>
        <v>0</v>
      </c>
      <c r="I17" s="91">
        <f t="shared" si="0"/>
        <v>0</v>
      </c>
    </row>
    <row r="18" spans="1:9" ht="18" customHeight="1">
      <c r="A18" s="10"/>
      <c r="B18" s="60"/>
      <c r="C18" s="2"/>
      <c r="D18" s="85"/>
      <c r="E18" s="85"/>
      <c r="F18" s="86"/>
      <c r="G18" s="86"/>
      <c r="H18" s="86">
        <f t="shared" si="1"/>
        <v>0</v>
      </c>
      <c r="I18" s="91">
        <f t="shared" si="0"/>
        <v>0</v>
      </c>
    </row>
    <row r="19" spans="1:9" ht="15" customHeight="1">
      <c r="A19" s="10"/>
      <c r="B19" s="51"/>
      <c r="C19" s="2"/>
      <c r="D19" s="85"/>
      <c r="E19" s="85"/>
      <c r="F19" s="86"/>
      <c r="G19" s="86"/>
      <c r="H19" s="86">
        <f t="shared" si="1"/>
        <v>0</v>
      </c>
      <c r="I19" s="91">
        <f t="shared" si="0"/>
        <v>0</v>
      </c>
    </row>
    <row r="20" spans="1:9" ht="21" customHeight="1">
      <c r="A20" s="10" t="s">
        <v>57</v>
      </c>
      <c r="B20" s="55" t="s">
        <v>59</v>
      </c>
      <c r="C20" s="2" t="s">
        <v>73</v>
      </c>
      <c r="D20" s="85"/>
      <c r="E20" s="85"/>
      <c r="F20" s="86"/>
      <c r="G20" s="86"/>
      <c r="H20" s="86">
        <f t="shared" si="1"/>
        <v>0</v>
      </c>
      <c r="I20" s="91">
        <f t="shared" si="0"/>
        <v>0</v>
      </c>
    </row>
    <row r="21" spans="1:9" ht="12" customHeight="1">
      <c r="A21" s="57" t="s">
        <v>54</v>
      </c>
      <c r="B21" s="58"/>
      <c r="C21" s="59"/>
      <c r="D21" s="88"/>
      <c r="E21" s="88"/>
      <c r="F21" s="89"/>
      <c r="G21" s="89"/>
      <c r="H21" s="89"/>
      <c r="I21" s="90">
        <f t="shared" si="0"/>
        <v>0</v>
      </c>
    </row>
    <row r="22" spans="1:9" ht="12.75" customHeight="1">
      <c r="A22" s="10"/>
      <c r="B22" s="61"/>
      <c r="C22" s="2"/>
      <c r="D22" s="85"/>
      <c r="E22" s="85"/>
      <c r="F22" s="86"/>
      <c r="G22" s="86"/>
      <c r="H22" s="86">
        <f t="shared" si="1"/>
        <v>0</v>
      </c>
      <c r="I22" s="91">
        <f t="shared" si="0"/>
        <v>0</v>
      </c>
    </row>
    <row r="23" spans="1:9" ht="15" customHeight="1">
      <c r="A23" s="10"/>
      <c r="B23" s="61"/>
      <c r="C23" s="2"/>
      <c r="D23" s="85"/>
      <c r="E23" s="85"/>
      <c r="F23" s="86"/>
      <c r="G23" s="86"/>
      <c r="H23" s="86">
        <f t="shared" si="1"/>
        <v>0</v>
      </c>
      <c r="I23" s="91">
        <f t="shared" si="0"/>
        <v>0</v>
      </c>
    </row>
    <row r="24" spans="1:9" ht="15" customHeight="1">
      <c r="A24" s="10" t="s">
        <v>72</v>
      </c>
      <c r="B24" s="55" t="s">
        <v>53</v>
      </c>
      <c r="C24" s="2"/>
      <c r="D24" s="85">
        <f>SUM(D25,D26)</f>
        <v>0</v>
      </c>
      <c r="E24" s="85" t="s">
        <v>73</v>
      </c>
      <c r="F24" s="86">
        <f>SUM(F25,F26)</f>
        <v>0</v>
      </c>
      <c r="G24" s="85">
        <f>SUM(G25,G26)</f>
        <v>0</v>
      </c>
      <c r="H24" s="86">
        <f t="shared" si="1"/>
        <v>0</v>
      </c>
      <c r="I24" s="92">
        <f t="shared" si="0"/>
        <v>0</v>
      </c>
    </row>
    <row r="25" spans="1:9" ht="15" customHeight="1">
      <c r="A25" s="10" t="s">
        <v>75</v>
      </c>
      <c r="B25" s="55" t="s">
        <v>63</v>
      </c>
      <c r="C25" s="2"/>
      <c r="D25" s="85"/>
      <c r="E25" s="85" t="s">
        <v>73</v>
      </c>
      <c r="F25" s="86"/>
      <c r="G25" s="85"/>
      <c r="H25" s="86">
        <f t="shared" si="1"/>
        <v>0</v>
      </c>
      <c r="I25" s="91" t="s">
        <v>73</v>
      </c>
    </row>
    <row r="26" spans="1:9" ht="21.75" customHeight="1">
      <c r="A26" s="10" t="s">
        <v>76</v>
      </c>
      <c r="B26" s="55" t="s">
        <v>64</v>
      </c>
      <c r="C26" s="2"/>
      <c r="D26" s="85"/>
      <c r="E26" s="85" t="s">
        <v>73</v>
      </c>
      <c r="F26" s="86"/>
      <c r="G26" s="85"/>
      <c r="H26" s="86">
        <f t="shared" si="1"/>
        <v>0</v>
      </c>
      <c r="I26" s="91" t="s">
        <v>73</v>
      </c>
    </row>
    <row r="27" spans="1:9" ht="20.25" customHeight="1">
      <c r="A27" s="10" t="s">
        <v>90</v>
      </c>
      <c r="B27" s="58" t="s">
        <v>65</v>
      </c>
      <c r="C27" s="2" t="s">
        <v>73</v>
      </c>
      <c r="D27" s="88" t="s">
        <v>73</v>
      </c>
      <c r="E27" s="88">
        <f>SUM(E28,E42)</f>
        <v>16086386.75</v>
      </c>
      <c r="F27" s="89">
        <f>SUM(F28,F42)</f>
        <v>0</v>
      </c>
      <c r="G27" s="88">
        <f>SUM(G28,G42)</f>
        <v>0</v>
      </c>
      <c r="H27" s="89">
        <f t="shared" si="1"/>
        <v>16086386.75</v>
      </c>
      <c r="I27" s="90" t="s">
        <v>73</v>
      </c>
    </row>
    <row r="28" spans="1:9" ht="33.75">
      <c r="A28" s="10" t="s">
        <v>91</v>
      </c>
      <c r="B28" s="55" t="s">
        <v>66</v>
      </c>
      <c r="C28" s="64" t="s">
        <v>73</v>
      </c>
      <c r="D28" s="93" t="s">
        <v>73</v>
      </c>
      <c r="E28" s="94">
        <f>Лист2!F15</f>
        <v>16086386.75</v>
      </c>
      <c r="F28" s="93">
        <f>SUM(F30:F31)</f>
        <v>0</v>
      </c>
      <c r="G28" s="93" t="s">
        <v>81</v>
      </c>
      <c r="H28" s="93">
        <f t="shared" si="1"/>
        <v>16086386.75</v>
      </c>
      <c r="I28" s="92" t="s">
        <v>81</v>
      </c>
    </row>
    <row r="29" spans="1:9" ht="14.25" customHeight="1">
      <c r="A29" s="57" t="s">
        <v>54</v>
      </c>
      <c r="B29" s="58"/>
      <c r="C29" s="59"/>
      <c r="D29" s="88"/>
      <c r="E29" s="88"/>
      <c r="F29" s="89"/>
      <c r="G29" s="89"/>
      <c r="H29" s="89"/>
      <c r="I29" s="90"/>
    </row>
    <row r="30" spans="1:9" ht="27" customHeight="1">
      <c r="A30" s="10" t="s">
        <v>97</v>
      </c>
      <c r="B30" s="61" t="s">
        <v>67</v>
      </c>
      <c r="C30" s="37" t="s">
        <v>73</v>
      </c>
      <c r="D30" s="85" t="s">
        <v>73</v>
      </c>
      <c r="E30" s="85">
        <f>E28</f>
        <v>16086386.75</v>
      </c>
      <c r="F30" s="86" t="s">
        <v>73</v>
      </c>
      <c r="G30" s="85" t="s">
        <v>73</v>
      </c>
      <c r="H30" s="86">
        <f t="shared" si="1"/>
        <v>16086386.75</v>
      </c>
      <c r="I30" s="91" t="s">
        <v>73</v>
      </c>
    </row>
    <row r="31" spans="1:9" ht="30.75" customHeight="1" thickBot="1">
      <c r="A31" s="72" t="s">
        <v>98</v>
      </c>
      <c r="B31" s="58" t="s">
        <v>68</v>
      </c>
      <c r="C31" s="40" t="s">
        <v>73</v>
      </c>
      <c r="D31" s="88" t="s">
        <v>73</v>
      </c>
      <c r="E31" s="95"/>
      <c r="F31" s="96"/>
      <c r="G31" s="88" t="s">
        <v>73</v>
      </c>
      <c r="H31" s="96">
        <f t="shared" si="1"/>
        <v>0</v>
      </c>
      <c r="I31" s="97" t="s">
        <v>73</v>
      </c>
    </row>
    <row r="32" spans="1:9" ht="13.5" customHeight="1">
      <c r="A32" s="57"/>
      <c r="B32" s="68"/>
      <c r="C32" s="69"/>
      <c r="D32" s="69"/>
      <c r="E32" s="69"/>
      <c r="F32" s="69"/>
      <c r="G32" s="69"/>
      <c r="H32" s="69"/>
      <c r="I32" s="69"/>
    </row>
    <row r="33" spans="1:9" ht="15" customHeight="1">
      <c r="A33" s="70"/>
      <c r="B33" s="71"/>
      <c r="C33" s="24"/>
      <c r="D33" s="24"/>
      <c r="E33" s="24"/>
      <c r="F33" s="24"/>
      <c r="G33" s="24"/>
      <c r="H33" s="63" t="s">
        <v>74</v>
      </c>
      <c r="I33" s="24"/>
    </row>
    <row r="34" spans="1:9" ht="10.5" customHeight="1">
      <c r="A34" s="8"/>
      <c r="B34" s="25"/>
      <c r="C34" s="25"/>
      <c r="D34" s="7"/>
      <c r="E34" s="30"/>
      <c r="F34" s="67" t="s">
        <v>9</v>
      </c>
      <c r="G34" s="31"/>
      <c r="H34" s="39"/>
      <c r="I34" s="18" t="s">
        <v>4</v>
      </c>
    </row>
    <row r="35" spans="1:9" ht="10.5" customHeight="1">
      <c r="A35" s="47"/>
      <c r="B35" s="9" t="s">
        <v>32</v>
      </c>
      <c r="C35" s="9" t="s">
        <v>28</v>
      </c>
      <c r="D35" s="7" t="s">
        <v>78</v>
      </c>
      <c r="E35" s="34" t="s">
        <v>10</v>
      </c>
      <c r="F35" s="40" t="s">
        <v>10</v>
      </c>
      <c r="G35" s="34" t="s">
        <v>13</v>
      </c>
      <c r="H35" s="33"/>
      <c r="I35" s="18" t="s">
        <v>5</v>
      </c>
    </row>
    <row r="36" spans="1:9" ht="10.5" customHeight="1">
      <c r="A36" s="9" t="s">
        <v>7</v>
      </c>
      <c r="B36" s="9" t="s">
        <v>33</v>
      </c>
      <c r="C36" s="25" t="s">
        <v>29</v>
      </c>
      <c r="D36" s="7" t="s">
        <v>79</v>
      </c>
      <c r="E36" s="35" t="s">
        <v>86</v>
      </c>
      <c r="F36" s="7" t="s">
        <v>11</v>
      </c>
      <c r="G36" s="7" t="s">
        <v>14</v>
      </c>
      <c r="H36" s="7" t="s">
        <v>15</v>
      </c>
      <c r="I36" s="18"/>
    </row>
    <row r="37" spans="1:9" ht="10.5" customHeight="1">
      <c r="A37" s="8"/>
      <c r="B37" s="9" t="s">
        <v>34</v>
      </c>
      <c r="C37" s="9" t="s">
        <v>84</v>
      </c>
      <c r="D37" s="7" t="s">
        <v>5</v>
      </c>
      <c r="E37" s="35" t="s">
        <v>87</v>
      </c>
      <c r="F37" s="7" t="s">
        <v>12</v>
      </c>
      <c r="G37" s="7"/>
      <c r="H37" s="7"/>
      <c r="I37" s="18"/>
    </row>
    <row r="38" spans="1:9" ht="10.5" customHeight="1">
      <c r="A38" s="8"/>
      <c r="B38" s="9"/>
      <c r="C38" s="9" t="s">
        <v>85</v>
      </c>
      <c r="D38" s="7"/>
      <c r="E38" s="35"/>
      <c r="F38" s="7"/>
      <c r="G38" s="7"/>
      <c r="H38" s="7"/>
      <c r="I38" s="18"/>
    </row>
    <row r="39" spans="1:9" ht="10.5" customHeight="1" hidden="1">
      <c r="A39" s="8"/>
      <c r="B39" s="9"/>
      <c r="C39" s="9"/>
      <c r="D39" s="7"/>
      <c r="E39" s="35"/>
      <c r="F39" s="7"/>
      <c r="G39" s="7"/>
      <c r="H39" s="7"/>
      <c r="I39" s="18"/>
    </row>
    <row r="40" spans="1:9" ht="10.5" customHeight="1" hidden="1">
      <c r="A40" s="8"/>
      <c r="B40" s="9"/>
      <c r="C40" s="9"/>
      <c r="D40" s="7"/>
      <c r="E40" s="35"/>
      <c r="F40" s="7"/>
      <c r="G40" s="7"/>
      <c r="H40" s="7"/>
      <c r="I40" s="18"/>
    </row>
    <row r="41" spans="1:9" ht="15" customHeight="1" thickBot="1">
      <c r="A41" s="5">
        <v>1</v>
      </c>
      <c r="B41" s="12">
        <v>2</v>
      </c>
      <c r="C41" s="12">
        <v>3</v>
      </c>
      <c r="D41" s="6" t="s">
        <v>2</v>
      </c>
      <c r="E41" s="36" t="s">
        <v>3</v>
      </c>
      <c r="F41" s="6" t="s">
        <v>16</v>
      </c>
      <c r="G41" s="6" t="s">
        <v>17</v>
      </c>
      <c r="H41" s="6" t="s">
        <v>18</v>
      </c>
      <c r="I41" s="19" t="s">
        <v>22</v>
      </c>
    </row>
    <row r="42" spans="1:9" ht="31.5" customHeight="1">
      <c r="A42" s="10" t="s">
        <v>92</v>
      </c>
      <c r="B42" s="58" t="s">
        <v>69</v>
      </c>
      <c r="C42" s="64" t="s">
        <v>73</v>
      </c>
      <c r="D42" s="85" t="s">
        <v>73</v>
      </c>
      <c r="E42" s="94" t="s">
        <v>73</v>
      </c>
      <c r="F42" s="93">
        <f>SUM(F44:F45)</f>
        <v>0</v>
      </c>
      <c r="G42" s="85">
        <f>SUM(G44:G45)</f>
        <v>0</v>
      </c>
      <c r="H42" s="93">
        <f>SUM(H44:H45)</f>
        <v>0</v>
      </c>
      <c r="I42" s="92" t="s">
        <v>73</v>
      </c>
    </row>
    <row r="43" spans="1:9" ht="15" customHeight="1">
      <c r="A43" s="57" t="s">
        <v>55</v>
      </c>
      <c r="B43" s="58"/>
      <c r="C43" s="65"/>
      <c r="D43" s="88"/>
      <c r="E43" s="95"/>
      <c r="F43" s="96"/>
      <c r="G43" s="88"/>
      <c r="H43" s="96"/>
      <c r="I43" s="98"/>
    </row>
    <row r="44" spans="1:9" ht="22.5">
      <c r="A44" s="10" t="s">
        <v>95</v>
      </c>
      <c r="B44" s="61" t="s">
        <v>70</v>
      </c>
      <c r="C44" s="59" t="s">
        <v>73</v>
      </c>
      <c r="D44" s="86" t="s">
        <v>73</v>
      </c>
      <c r="E44" s="88" t="s">
        <v>73</v>
      </c>
      <c r="F44" s="89"/>
      <c r="G44" s="86"/>
      <c r="H44" s="89">
        <f>SUM(H46:H47)</f>
        <v>0</v>
      </c>
      <c r="I44" s="90" t="s">
        <v>73</v>
      </c>
    </row>
    <row r="45" spans="1:9" ht="23.25" thickBot="1">
      <c r="A45" s="10" t="s">
        <v>96</v>
      </c>
      <c r="B45" s="62" t="s">
        <v>71</v>
      </c>
      <c r="C45" s="48" t="s">
        <v>73</v>
      </c>
      <c r="D45" s="99" t="s">
        <v>73</v>
      </c>
      <c r="E45" s="100" t="s">
        <v>73</v>
      </c>
      <c r="F45" s="99"/>
      <c r="G45" s="99"/>
      <c r="H45" s="99">
        <f>SUM(H47:H48)</f>
        <v>0</v>
      </c>
      <c r="I45" s="101" t="s">
        <v>73</v>
      </c>
    </row>
    <row r="46" spans="1:9" ht="7.5" customHeight="1">
      <c r="A46" s="45"/>
      <c r="B46" s="45"/>
      <c r="C46" s="23"/>
      <c r="D46" s="23"/>
      <c r="E46" s="23"/>
      <c r="F46" s="23"/>
      <c r="G46" s="23"/>
      <c r="H46" s="23"/>
      <c r="I46" s="23"/>
    </row>
    <row r="47" spans="1:9" ht="28.5" customHeight="1">
      <c r="A47" s="46" t="s">
        <v>126</v>
      </c>
      <c r="B47" s="46"/>
      <c r="C47" s="105" t="s">
        <v>107</v>
      </c>
      <c r="D47" s="52"/>
      <c r="E47" s="52" t="s">
        <v>42</v>
      </c>
      <c r="F47" s="23"/>
      <c r="G47" s="23"/>
      <c r="H47" s="23"/>
      <c r="I47" s="23"/>
    </row>
    <row r="48" spans="1:9" ht="9.75" customHeight="1">
      <c r="A48" s="14" t="s">
        <v>45</v>
      </c>
      <c r="B48" s="14"/>
      <c r="C48" s="13"/>
      <c r="D48" s="11"/>
      <c r="E48" s="11" t="s">
        <v>43</v>
      </c>
      <c r="F48" s="11"/>
      <c r="G48" s="11"/>
      <c r="H48" s="11"/>
      <c r="I48" s="11"/>
    </row>
    <row r="49" spans="4:9" ht="10.5" customHeight="1">
      <c r="D49" s="11"/>
      <c r="E49" s="11"/>
      <c r="F49" s="20" t="s">
        <v>46</v>
      </c>
      <c r="H49" s="11"/>
      <c r="I49" s="11"/>
    </row>
    <row r="50" spans="1:9" ht="14.25" customHeight="1">
      <c r="A50" s="14" t="s">
        <v>105</v>
      </c>
      <c r="B50" s="14"/>
      <c r="C50" s="13"/>
      <c r="D50" s="11"/>
      <c r="E50" s="11"/>
      <c r="F50" s="11"/>
      <c r="G50" s="11"/>
      <c r="H50" s="11"/>
      <c r="I50" s="11"/>
    </row>
    <row r="51" spans="1:9" ht="9.75" customHeight="1">
      <c r="A51" s="14" t="s">
        <v>47</v>
      </c>
      <c r="B51" s="14"/>
      <c r="C51" s="13"/>
      <c r="D51" s="11"/>
      <c r="E51" s="11"/>
      <c r="F51" s="11"/>
      <c r="G51" s="11"/>
      <c r="H51" s="11"/>
      <c r="I51" s="11"/>
    </row>
    <row r="52" spans="1:9" ht="11.25" customHeight="1">
      <c r="A52" s="14"/>
      <c r="B52" s="14"/>
      <c r="C52" s="20"/>
      <c r="D52" s="11"/>
      <c r="E52" s="83"/>
      <c r="F52" s="11"/>
      <c r="G52" s="11"/>
      <c r="H52" s="11"/>
      <c r="I52" s="84"/>
    </row>
    <row r="53" spans="1:9" ht="19.5" customHeight="1">
      <c r="A53" s="14" t="s">
        <v>194</v>
      </c>
      <c r="D53" s="11"/>
      <c r="E53" s="11"/>
      <c r="F53" s="11"/>
      <c r="G53" s="11"/>
      <c r="H53" s="11"/>
      <c r="I53" s="84"/>
    </row>
    <row r="54" spans="4:9" ht="9.75" customHeight="1">
      <c r="D54" s="11"/>
      <c r="E54" s="11"/>
      <c r="F54" s="11"/>
      <c r="G54" s="11"/>
      <c r="H54" s="11"/>
      <c r="I54" s="84"/>
    </row>
    <row r="55" spans="1:9" ht="6.75" customHeight="1">
      <c r="A55" s="20"/>
      <c r="B55" s="20"/>
      <c r="C55" s="4"/>
      <c r="D55" s="21"/>
      <c r="E55" s="21"/>
      <c r="F55" s="21"/>
      <c r="G55" s="21"/>
      <c r="H55" s="21"/>
      <c r="I55" s="21"/>
    </row>
  </sheetData>
  <sheetProtection/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Иванова</cp:lastModifiedBy>
  <cp:lastPrinted>2019-10-09T12:13:26Z</cp:lastPrinted>
  <dcterms:created xsi:type="dcterms:W3CDTF">1999-06-18T11:49:53Z</dcterms:created>
  <dcterms:modified xsi:type="dcterms:W3CDTF">2020-11-16T06:54:45Z</dcterms:modified>
  <cp:category/>
  <cp:version/>
  <cp:contentType/>
  <cp:contentStatus/>
</cp:coreProperties>
</file>